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08" yWindow="1488" windowWidth="15180" windowHeight="7632" tabRatio="641" activeTab="4"/>
  </bookViews>
  <sheets>
    <sheet name="InpC" sheetId="48" r:id="rId1"/>
    <sheet name="InpS" sheetId="263" r:id="rId2"/>
    <sheet name="Time" sheetId="44" r:id="rId3"/>
    <sheet name="Check" sheetId="264" r:id="rId4"/>
    <sheet name="Temp" sheetId="257" r:id="rId5"/>
  </sheets>
  <calcPr calcId="145621" calcMode="manual" calcOnSave="0"/>
</workbook>
</file>

<file path=xl/calcChain.xml><?xml version="1.0" encoding="utf-8"?>
<calcChain xmlns="http://schemas.openxmlformats.org/spreadsheetml/2006/main">
  <c r="G13" i="264" l="1"/>
  <c r="E13" i="264"/>
  <c r="F20" i="264"/>
  <c r="F4" i="257" s="1"/>
  <c r="A1" i="264"/>
  <c r="F4" i="48" l="1"/>
  <c r="F4" i="264"/>
  <c r="F4" i="44"/>
  <c r="F4" i="263"/>
  <c r="G24" i="44" l="1"/>
  <c r="E24" i="44"/>
  <c r="E5" i="263"/>
  <c r="E4" i="263"/>
  <c r="E3" i="263"/>
  <c r="E2" i="263"/>
  <c r="A1" i="263"/>
  <c r="E3" i="257" l="1"/>
  <c r="G57" i="44"/>
  <c r="F57" i="44"/>
  <c r="E57" i="44"/>
  <c r="G20" i="44" l="1"/>
  <c r="F20" i="44"/>
  <c r="E20" i="44"/>
  <c r="G21" i="44"/>
  <c r="F21" i="44"/>
  <c r="E21" i="44"/>
  <c r="F22" i="44" l="1"/>
  <c r="F24" i="44" s="1"/>
  <c r="H20" i="257" l="1"/>
  <c r="G64" i="44" l="1"/>
  <c r="E64" i="44"/>
  <c r="G58" i="44"/>
  <c r="E58" i="44"/>
  <c r="G54" i="44"/>
  <c r="F54" i="44"/>
  <c r="E54" i="44"/>
  <c r="G86" i="44"/>
  <c r="F86" i="44"/>
  <c r="G85" i="44"/>
  <c r="F85" i="44"/>
  <c r="G84" i="44"/>
  <c r="F84" i="44"/>
  <c r="E86" i="44"/>
  <c r="E85" i="44"/>
  <c r="E84" i="44"/>
  <c r="I87" i="44" l="1"/>
  <c r="H87" i="44"/>
  <c r="G87" i="44"/>
  <c r="F87" i="44"/>
  <c r="E87" i="44"/>
  <c r="I81" i="44"/>
  <c r="G81" i="44"/>
  <c r="F81" i="44"/>
  <c r="E81" i="44"/>
  <c r="I80" i="44"/>
  <c r="G80" i="44"/>
  <c r="F80" i="44"/>
  <c r="E80" i="44"/>
  <c r="I79" i="44"/>
  <c r="G79" i="44"/>
  <c r="F79" i="44"/>
  <c r="E79" i="44"/>
  <c r="G48" i="44" l="1"/>
  <c r="E48" i="44"/>
  <c r="I49" i="44"/>
  <c r="H49" i="44"/>
  <c r="G49" i="44"/>
  <c r="F49" i="44"/>
  <c r="E49" i="44"/>
  <c r="G45" i="44"/>
  <c r="E45" i="44"/>
  <c r="AG21" i="257" l="1"/>
  <c r="AF21" i="257"/>
  <c r="AE21" i="257"/>
  <c r="AD21" i="257"/>
  <c r="AC21" i="257"/>
  <c r="AB21" i="257"/>
  <c r="AA21" i="257"/>
  <c r="Z21" i="257"/>
  <c r="Y21" i="257"/>
  <c r="X21" i="257"/>
  <c r="W21" i="257"/>
  <c r="V21" i="257"/>
  <c r="U21" i="257"/>
  <c r="T21" i="257"/>
  <c r="S21" i="257"/>
  <c r="R21" i="257"/>
  <c r="Q21" i="257"/>
  <c r="P21" i="257"/>
  <c r="O21" i="257"/>
  <c r="N21" i="257"/>
  <c r="M21" i="257"/>
  <c r="L21" i="257"/>
  <c r="K21" i="257"/>
  <c r="J21" i="257"/>
  <c r="G21" i="257"/>
  <c r="E21" i="257"/>
  <c r="J12" i="257"/>
  <c r="E4" i="257"/>
  <c r="E2" i="257"/>
  <c r="A1" i="257"/>
  <c r="G96" i="44"/>
  <c r="E96" i="44"/>
  <c r="G95" i="44"/>
  <c r="E95" i="44"/>
  <c r="G94" i="44"/>
  <c r="E94" i="44"/>
  <c r="G93" i="44"/>
  <c r="E93" i="44"/>
  <c r="I73" i="44"/>
  <c r="G73" i="44"/>
  <c r="F73" i="44"/>
  <c r="E73" i="44"/>
  <c r="I69" i="44"/>
  <c r="J70" i="44" s="1"/>
  <c r="G69" i="44"/>
  <c r="F69" i="44"/>
  <c r="E69" i="44"/>
  <c r="I65" i="44"/>
  <c r="H65" i="44"/>
  <c r="G65" i="44"/>
  <c r="F65" i="44"/>
  <c r="E65" i="44"/>
  <c r="I59" i="44"/>
  <c r="H59" i="44"/>
  <c r="G59" i="44"/>
  <c r="F59" i="44"/>
  <c r="E59" i="44"/>
  <c r="G53" i="44"/>
  <c r="E53" i="44"/>
  <c r="I40" i="44"/>
  <c r="H40" i="44"/>
  <c r="G40" i="44"/>
  <c r="F40" i="44"/>
  <c r="E40" i="44"/>
  <c r="G39" i="44"/>
  <c r="E39" i="44"/>
  <c r="I35" i="44"/>
  <c r="H35" i="44"/>
  <c r="G35" i="44"/>
  <c r="F35" i="44"/>
  <c r="E35" i="44"/>
  <c r="G34" i="44"/>
  <c r="E34" i="44"/>
  <c r="I27" i="44"/>
  <c r="G27" i="44"/>
  <c r="F27" i="44"/>
  <c r="E27" i="44"/>
  <c r="I26" i="44"/>
  <c r="H26" i="44"/>
  <c r="G26" i="44"/>
  <c r="F26" i="44"/>
  <c r="E26" i="44"/>
  <c r="G25" i="44"/>
  <c r="E25" i="44"/>
  <c r="I17" i="44"/>
  <c r="G17" i="44"/>
  <c r="F17" i="44"/>
  <c r="E17" i="44"/>
  <c r="G16" i="44"/>
  <c r="E16" i="44"/>
  <c r="G15" i="44"/>
  <c r="E15" i="44"/>
  <c r="I12" i="44"/>
  <c r="H12" i="44"/>
  <c r="G12" i="44"/>
  <c r="F12" i="44"/>
  <c r="E12" i="44"/>
  <c r="J9" i="44"/>
  <c r="J5" i="263" s="1"/>
  <c r="E5" i="44"/>
  <c r="E4" i="44"/>
  <c r="E3" i="44"/>
  <c r="E2" i="44"/>
  <c r="A1" i="44"/>
  <c r="A1" i="48"/>
  <c r="I10" i="257"/>
  <c r="G10" i="257"/>
  <c r="F10" i="257"/>
  <c r="E10" i="257"/>
  <c r="E5" i="257"/>
  <c r="H21" i="257" l="1"/>
  <c r="J81" i="44"/>
  <c r="J5" i="44"/>
  <c r="F15" i="44"/>
  <c r="F16" i="44"/>
  <c r="F45" i="44"/>
  <c r="F46" i="44" s="1"/>
  <c r="F48" i="44" s="1"/>
  <c r="J12" i="44"/>
  <c r="J13" i="44" s="1"/>
  <c r="J5" i="257"/>
  <c r="K9" i="44"/>
  <c r="K5" i="263" s="1"/>
  <c r="J73" i="44"/>
  <c r="J74" i="44" s="1"/>
  <c r="F25" i="44"/>
  <c r="J27" i="44" l="1"/>
  <c r="J28" i="44" s="1"/>
  <c r="J4" i="263" s="1"/>
  <c r="J79" i="44"/>
  <c r="J17" i="44"/>
  <c r="J18" i="44" s="1"/>
  <c r="F39" i="44"/>
  <c r="F34" i="44"/>
  <c r="F53" i="44"/>
  <c r="F55" i="44" s="1"/>
  <c r="K5" i="257"/>
  <c r="K5" i="44"/>
  <c r="K12" i="44"/>
  <c r="K13" i="44" s="1"/>
  <c r="K79" i="44" s="1"/>
  <c r="L9" i="44"/>
  <c r="L5" i="263" s="1"/>
  <c r="F58" i="44" l="1"/>
  <c r="F64" i="44"/>
  <c r="J4" i="44"/>
  <c r="J4" i="257"/>
  <c r="J2" i="263"/>
  <c r="L5" i="257"/>
  <c r="M9" i="44"/>
  <c r="M5" i="263" s="1"/>
  <c r="L12" i="44"/>
  <c r="L13" i="44" s="1"/>
  <c r="L79" i="44" s="1"/>
  <c r="L5" i="44"/>
  <c r="K17" i="44"/>
  <c r="K27" i="44"/>
  <c r="K18" i="44" l="1"/>
  <c r="K2" i="257" s="1"/>
  <c r="J49" i="44"/>
  <c r="J2" i="44"/>
  <c r="J35" i="44"/>
  <c r="J40" i="44"/>
  <c r="J41" i="44" s="1"/>
  <c r="J2" i="257"/>
  <c r="J65" i="44"/>
  <c r="J59" i="44"/>
  <c r="J60" i="44" s="1"/>
  <c r="J26" i="44"/>
  <c r="M5" i="257"/>
  <c r="M12" i="44"/>
  <c r="M13" i="44" s="1"/>
  <c r="M79" i="44" s="1"/>
  <c r="M5" i="44"/>
  <c r="N9" i="44"/>
  <c r="N5" i="263" s="1"/>
  <c r="L27" i="44"/>
  <c r="L17" i="44"/>
  <c r="K35" i="44" l="1"/>
  <c r="K36" i="44" s="1"/>
  <c r="K10" i="257" s="1"/>
  <c r="K40" i="44"/>
  <c r="K41" i="44" s="1"/>
  <c r="K26" i="44"/>
  <c r="K28" i="44" s="1"/>
  <c r="K4" i="263" s="1"/>
  <c r="K2" i="44"/>
  <c r="K49" i="44"/>
  <c r="K50" i="44" s="1"/>
  <c r="K80" i="44" s="1"/>
  <c r="K59" i="44"/>
  <c r="K60" i="44" s="1"/>
  <c r="K2" i="263"/>
  <c r="L18" i="44"/>
  <c r="L40" i="44" s="1"/>
  <c r="L41" i="44" s="1"/>
  <c r="K65" i="44"/>
  <c r="K66" i="44" s="1"/>
  <c r="K69" i="44" s="1"/>
  <c r="L70" i="44" s="1"/>
  <c r="L81" i="44" s="1"/>
  <c r="J50" i="44"/>
  <c r="J66" i="44"/>
  <c r="J69" i="44" s="1"/>
  <c r="K70" i="44" s="1"/>
  <c r="J36" i="44"/>
  <c r="J10" i="257" s="1"/>
  <c r="J15" i="257" s="1"/>
  <c r="K12" i="257" s="1"/>
  <c r="N5" i="257"/>
  <c r="O9" i="44"/>
  <c r="O5" i="263" s="1"/>
  <c r="N12" i="44"/>
  <c r="N13" i="44" s="1"/>
  <c r="N79" i="44" s="1"/>
  <c r="N5" i="44"/>
  <c r="M27" i="44"/>
  <c r="M17" i="44"/>
  <c r="K4" i="257"/>
  <c r="K4" i="44"/>
  <c r="L65" i="44" l="1"/>
  <c r="L66" i="44" s="1"/>
  <c r="L69" i="44" s="1"/>
  <c r="M70" i="44" s="1"/>
  <c r="M81" i="44" s="1"/>
  <c r="L49" i="44"/>
  <c r="L50" i="44" s="1"/>
  <c r="L80" i="44" s="1"/>
  <c r="L2" i="44"/>
  <c r="L59" i="44"/>
  <c r="L60" i="44" s="1"/>
  <c r="L2" i="257"/>
  <c r="L26" i="44"/>
  <c r="L28" i="44" s="1"/>
  <c r="L4" i="263" s="1"/>
  <c r="L35" i="44"/>
  <c r="L2" i="263"/>
  <c r="M18" i="44"/>
  <c r="M26" i="44" s="1"/>
  <c r="L36" i="44"/>
  <c r="L10" i="257" s="1"/>
  <c r="J80" i="44"/>
  <c r="J82" i="44" s="1"/>
  <c r="J87" i="44" s="1"/>
  <c r="J88" i="44" s="1"/>
  <c r="K81" i="44"/>
  <c r="K73" i="44"/>
  <c r="K74" i="44" s="1"/>
  <c r="K15" i="257"/>
  <c r="L12" i="257" s="1"/>
  <c r="L73" i="44"/>
  <c r="N17" i="44"/>
  <c r="N27" i="44"/>
  <c r="O5" i="257"/>
  <c r="O5" i="44"/>
  <c r="O12" i="44"/>
  <c r="O13" i="44" s="1"/>
  <c r="O79" i="44" s="1"/>
  <c r="P9" i="44"/>
  <c r="P5" i="263" s="1"/>
  <c r="M28" i="44" l="1"/>
  <c r="M4" i="263" s="1"/>
  <c r="M59" i="44"/>
  <c r="M60" i="44" s="1"/>
  <c r="M65" i="44"/>
  <c r="M66" i="44" s="1"/>
  <c r="M69" i="44" s="1"/>
  <c r="N70" i="44" s="1"/>
  <c r="N81" i="44" s="1"/>
  <c r="L4" i="44"/>
  <c r="M49" i="44"/>
  <c r="M35" i="44"/>
  <c r="M36" i="44" s="1"/>
  <c r="M10" i="257" s="1"/>
  <c r="L4" i="257"/>
  <c r="M40" i="44"/>
  <c r="M41" i="44" s="1"/>
  <c r="M2" i="257"/>
  <c r="M2" i="263"/>
  <c r="N18" i="44"/>
  <c r="N40" i="44" s="1"/>
  <c r="N41" i="44" s="1"/>
  <c r="M2" i="44"/>
  <c r="J3" i="257"/>
  <c r="J3" i="263"/>
  <c r="M50" i="44"/>
  <c r="M80" i="44" s="1"/>
  <c r="J3" i="44"/>
  <c r="K82" i="44"/>
  <c r="K87" i="44" s="1"/>
  <c r="L15" i="257"/>
  <c r="M12" i="257" s="1"/>
  <c r="L74" i="44"/>
  <c r="P5" i="257"/>
  <c r="Q9" i="44"/>
  <c r="Q5" i="263" s="1"/>
  <c r="P12" i="44"/>
  <c r="P13" i="44" s="1"/>
  <c r="P79" i="44" s="1"/>
  <c r="P5" i="44"/>
  <c r="O27" i="44"/>
  <c r="O17" i="44"/>
  <c r="M4" i="44"/>
  <c r="M73" i="44"/>
  <c r="M4" i="257" l="1"/>
  <c r="N59" i="44"/>
  <c r="N60" i="44" s="1"/>
  <c r="N65" i="44"/>
  <c r="N66" i="44" s="1"/>
  <c r="N69" i="44" s="1"/>
  <c r="O70" i="44" s="1"/>
  <c r="O81" i="44" s="1"/>
  <c r="N49" i="44"/>
  <c r="N50" i="44" s="1"/>
  <c r="N2" i="263"/>
  <c r="N35" i="44"/>
  <c r="N36" i="44" s="1"/>
  <c r="N10" i="257" s="1"/>
  <c r="N2" i="44"/>
  <c r="N2" i="257"/>
  <c r="N26" i="44"/>
  <c r="N28" i="44" s="1"/>
  <c r="N4" i="263" s="1"/>
  <c r="O18" i="44"/>
  <c r="O26" i="44" s="1"/>
  <c r="L82" i="44"/>
  <c r="L87" i="44" s="1"/>
  <c r="L88" i="44" s="1"/>
  <c r="K88" i="44"/>
  <c r="M15" i="257"/>
  <c r="N12" i="257" s="1"/>
  <c r="M74" i="44"/>
  <c r="N4" i="257"/>
  <c r="P27" i="44"/>
  <c r="P17" i="44"/>
  <c r="N73" i="44"/>
  <c r="Q5" i="257"/>
  <c r="Q12" i="44"/>
  <c r="Q13" i="44" s="1"/>
  <c r="Q79" i="44" s="1"/>
  <c r="Q5" i="44"/>
  <c r="R9" i="44"/>
  <c r="R5" i="263" s="1"/>
  <c r="N4" i="44" l="1"/>
  <c r="O28" i="44"/>
  <c r="O4" i="263" s="1"/>
  <c r="O2" i="257"/>
  <c r="O65" i="44"/>
  <c r="O49" i="44"/>
  <c r="O50" i="44" s="1"/>
  <c r="O80" i="44" s="1"/>
  <c r="O2" i="44"/>
  <c r="O59" i="44"/>
  <c r="O60" i="44" s="1"/>
  <c r="P18" i="44"/>
  <c r="P2" i="44" s="1"/>
  <c r="O40" i="44"/>
  <c r="O41" i="44" s="1"/>
  <c r="O2" i="263"/>
  <c r="O35" i="44"/>
  <c r="L3" i="257"/>
  <c r="L3" i="263"/>
  <c r="K3" i="257"/>
  <c r="K3" i="263"/>
  <c r="O66" i="44"/>
  <c r="O69" i="44" s="1"/>
  <c r="P70" i="44" s="1"/>
  <c r="P81" i="44" s="1"/>
  <c r="O36" i="44"/>
  <c r="O10" i="257" s="1"/>
  <c r="L3" i="44"/>
  <c r="K3" i="44"/>
  <c r="M82" i="44"/>
  <c r="M87" i="44" s="1"/>
  <c r="M88" i="44" s="1"/>
  <c r="N80" i="44"/>
  <c r="N15" i="257"/>
  <c r="O12" i="257" s="1"/>
  <c r="N74" i="44"/>
  <c r="R5" i="257"/>
  <c r="S9" i="44"/>
  <c r="S5" i="263" s="1"/>
  <c r="R12" i="44"/>
  <c r="R13" i="44" s="1"/>
  <c r="R79" i="44" s="1"/>
  <c r="R5" i="44"/>
  <c r="O4" i="257"/>
  <c r="O4" i="44"/>
  <c r="O73" i="44"/>
  <c r="Q27" i="44"/>
  <c r="Q17" i="44"/>
  <c r="P40" i="44"/>
  <c r="P41" i="44" s="1"/>
  <c r="P59" i="44" l="1"/>
  <c r="P60" i="44" s="1"/>
  <c r="P49" i="44"/>
  <c r="P50" i="44" s="1"/>
  <c r="P80" i="44" s="1"/>
  <c r="Q18" i="44"/>
  <c r="Q65" i="44" s="1"/>
  <c r="P26" i="44"/>
  <c r="P28" i="44" s="1"/>
  <c r="P4" i="263" s="1"/>
  <c r="P35" i="44"/>
  <c r="P36" i="44" s="1"/>
  <c r="P10" i="257" s="1"/>
  <c r="P65" i="44"/>
  <c r="P66" i="44" s="1"/>
  <c r="P69" i="44" s="1"/>
  <c r="Q70" i="44" s="1"/>
  <c r="Q81" i="44" s="1"/>
  <c r="P2" i="257"/>
  <c r="P2" i="263"/>
  <c r="M3" i="257"/>
  <c r="M3" i="263"/>
  <c r="M3" i="44"/>
  <c r="N82" i="44"/>
  <c r="N87" i="44" s="1"/>
  <c r="N88" i="44" s="1"/>
  <c r="O15" i="257"/>
  <c r="P12" i="257" s="1"/>
  <c r="O74" i="44"/>
  <c r="P4" i="257"/>
  <c r="R17" i="44"/>
  <c r="R27" i="44"/>
  <c r="P73" i="44"/>
  <c r="S5" i="257"/>
  <c r="S5" i="44"/>
  <c r="S12" i="44"/>
  <c r="S13" i="44" s="1"/>
  <c r="S79" i="44" s="1"/>
  <c r="T9" i="44"/>
  <c r="T5" i="263" s="1"/>
  <c r="P4" i="44" l="1"/>
  <c r="Q35" i="44"/>
  <c r="Q36" i="44" s="1"/>
  <c r="Q10" i="257" s="1"/>
  <c r="Q26" i="44"/>
  <c r="Q28" i="44" s="1"/>
  <c r="Q4" i="263" s="1"/>
  <c r="Q2" i="44"/>
  <c r="Q59" i="44"/>
  <c r="Q60" i="44" s="1"/>
  <c r="Q2" i="263"/>
  <c r="Q40" i="44"/>
  <c r="Q41" i="44" s="1"/>
  <c r="Q2" i="257"/>
  <c r="Q49" i="44"/>
  <c r="R18" i="44"/>
  <c r="R49" i="44" s="1"/>
  <c r="N3" i="257"/>
  <c r="N3" i="263"/>
  <c r="Q50" i="44"/>
  <c r="Q80" i="44" s="1"/>
  <c r="Q66" i="44"/>
  <c r="Q69" i="44" s="1"/>
  <c r="R70" i="44" s="1"/>
  <c r="R81" i="44" s="1"/>
  <c r="N3" i="44"/>
  <c r="O82" i="44"/>
  <c r="O87" i="44" s="1"/>
  <c r="O88" i="44" s="1"/>
  <c r="P15" i="257"/>
  <c r="Q12" i="257" s="1"/>
  <c r="P74" i="44"/>
  <c r="S17" i="44"/>
  <c r="S27" i="44"/>
  <c r="T5" i="257"/>
  <c r="U9" i="44"/>
  <c r="U5" i="263" s="1"/>
  <c r="T12" i="44"/>
  <c r="T13" i="44" s="1"/>
  <c r="T79" i="44" s="1"/>
  <c r="T5" i="44"/>
  <c r="Q73" i="44"/>
  <c r="Q4" i="257" l="1"/>
  <c r="R35" i="44"/>
  <c r="R36" i="44" s="1"/>
  <c r="R10" i="257" s="1"/>
  <c r="R26" i="44"/>
  <c r="R28" i="44" s="1"/>
  <c r="R4" i="263" s="1"/>
  <c r="R40" i="44"/>
  <c r="R41" i="44" s="1"/>
  <c r="S18" i="44"/>
  <c r="S2" i="257" s="1"/>
  <c r="R2" i="263"/>
  <c r="R59" i="44"/>
  <c r="R60" i="44" s="1"/>
  <c r="R65" i="44"/>
  <c r="R66" i="44" s="1"/>
  <c r="R69" i="44" s="1"/>
  <c r="S70" i="44" s="1"/>
  <c r="S81" i="44" s="1"/>
  <c r="Q4" i="44"/>
  <c r="R2" i="44"/>
  <c r="R2" i="257"/>
  <c r="O3" i="257"/>
  <c r="O3" i="263"/>
  <c r="R50" i="44"/>
  <c r="R80" i="44" s="1"/>
  <c r="P82" i="44"/>
  <c r="P87" i="44" s="1"/>
  <c r="P88" i="44" s="1"/>
  <c r="O3" i="44"/>
  <c r="Q15" i="257"/>
  <c r="R12" i="257" s="1"/>
  <c r="Q74" i="44"/>
  <c r="R4" i="257"/>
  <c r="R73" i="44"/>
  <c r="T27" i="44"/>
  <c r="T17" i="44"/>
  <c r="U5" i="257"/>
  <c r="U12" i="44"/>
  <c r="U13" i="44" s="1"/>
  <c r="U79" i="44" s="1"/>
  <c r="U5" i="44"/>
  <c r="V9" i="44"/>
  <c r="V5" i="263" s="1"/>
  <c r="R4" i="44" l="1"/>
  <c r="S35" i="44"/>
  <c r="S36" i="44" s="1"/>
  <c r="S10" i="257" s="1"/>
  <c r="S59" i="44"/>
  <c r="S60" i="44" s="1"/>
  <c r="S40" i="44"/>
  <c r="S41" i="44" s="1"/>
  <c r="T18" i="44"/>
  <c r="T35" i="44" s="1"/>
  <c r="S2" i="44"/>
  <c r="S26" i="44"/>
  <c r="S28" i="44" s="1"/>
  <c r="S4" i="263" s="1"/>
  <c r="S49" i="44"/>
  <c r="S50" i="44" s="1"/>
  <c r="S80" i="44" s="1"/>
  <c r="S2" i="263"/>
  <c r="S65" i="44"/>
  <c r="S66" i="44" s="1"/>
  <c r="S69" i="44" s="1"/>
  <c r="T70" i="44" s="1"/>
  <c r="T81" i="44" s="1"/>
  <c r="P3" i="257"/>
  <c r="P3" i="263"/>
  <c r="P3" i="44"/>
  <c r="Q82" i="44"/>
  <c r="Q87" i="44" s="1"/>
  <c r="Q88" i="44" s="1"/>
  <c r="R15" i="257"/>
  <c r="S12" i="257" s="1"/>
  <c r="R74" i="44"/>
  <c r="T40" i="44"/>
  <c r="T41" i="44" s="1"/>
  <c r="U27" i="44"/>
  <c r="U17" i="44"/>
  <c r="S73" i="44"/>
  <c r="V5" i="257"/>
  <c r="W9" i="44"/>
  <c r="W5" i="263" s="1"/>
  <c r="V12" i="44"/>
  <c r="V13" i="44" s="1"/>
  <c r="V79" i="44" s="1"/>
  <c r="V5" i="44"/>
  <c r="S4" i="44" l="1"/>
  <c r="T59" i="44"/>
  <c r="T60" i="44" s="1"/>
  <c r="T65" i="44"/>
  <c r="T66" i="44" s="1"/>
  <c r="T69" i="44" s="1"/>
  <c r="U70" i="44" s="1"/>
  <c r="U81" i="44" s="1"/>
  <c r="T2" i="257"/>
  <c r="T2" i="263"/>
  <c r="T2" i="44"/>
  <c r="T49" i="44"/>
  <c r="T50" i="44" s="1"/>
  <c r="T80" i="44" s="1"/>
  <c r="S4" i="257"/>
  <c r="T26" i="44"/>
  <c r="T28" i="44" s="1"/>
  <c r="T4" i="263" s="1"/>
  <c r="U18" i="44"/>
  <c r="U2" i="263" s="1"/>
  <c r="Q3" i="257"/>
  <c r="Q3" i="263"/>
  <c r="T36" i="44"/>
  <c r="T10" i="257" s="1"/>
  <c r="R82" i="44"/>
  <c r="R87" i="44" s="1"/>
  <c r="R88" i="44" s="1"/>
  <c r="Q3" i="44"/>
  <c r="S15" i="257"/>
  <c r="T12" i="257" s="1"/>
  <c r="S74" i="44"/>
  <c r="W5" i="257"/>
  <c r="W5" i="44"/>
  <c r="W12" i="44"/>
  <c r="W13" i="44" s="1"/>
  <c r="W79" i="44" s="1"/>
  <c r="X9" i="44"/>
  <c r="X5" i="263" s="1"/>
  <c r="T73" i="44"/>
  <c r="V17" i="44"/>
  <c r="V27" i="44"/>
  <c r="U49" i="44" l="1"/>
  <c r="U2" i="44"/>
  <c r="U26" i="44"/>
  <c r="U65" i="44"/>
  <c r="U2" i="257"/>
  <c r="U35" i="44"/>
  <c r="U40" i="44"/>
  <c r="U41" i="44" s="1"/>
  <c r="U59" i="44"/>
  <c r="U60" i="44" s="1"/>
  <c r="T4" i="257"/>
  <c r="T4" i="44"/>
  <c r="U28" i="44"/>
  <c r="U4" i="263" s="1"/>
  <c r="V18" i="44"/>
  <c r="V2" i="263" s="1"/>
  <c r="R3" i="257"/>
  <c r="R3" i="263"/>
  <c r="U50" i="44"/>
  <c r="U80" i="44" s="1"/>
  <c r="U66" i="44"/>
  <c r="U69" i="44" s="1"/>
  <c r="V70" i="44" s="1"/>
  <c r="V81" i="44" s="1"/>
  <c r="S82" i="44"/>
  <c r="S87" i="44" s="1"/>
  <c r="S88" i="44" s="1"/>
  <c r="U36" i="44"/>
  <c r="U10" i="257" s="1"/>
  <c r="R3" i="44"/>
  <c r="T15" i="257"/>
  <c r="U12" i="257" s="1"/>
  <c r="T74" i="44"/>
  <c r="W27" i="44"/>
  <c r="W17" i="44"/>
  <c r="U73" i="44"/>
  <c r="X5" i="257"/>
  <c r="Y9" i="44"/>
  <c r="Y5" i="263" s="1"/>
  <c r="X12" i="44"/>
  <c r="X13" i="44" s="1"/>
  <c r="X79" i="44" s="1"/>
  <c r="X5" i="44"/>
  <c r="U4" i="257" l="1"/>
  <c r="U4" i="44"/>
  <c r="V40" i="44"/>
  <c r="V41" i="44" s="1"/>
  <c r="V26" i="44"/>
  <c r="V28" i="44" s="1"/>
  <c r="V4" i="263" s="1"/>
  <c r="V2" i="44"/>
  <c r="V2" i="257"/>
  <c r="V49" i="44"/>
  <c r="V50" i="44" s="1"/>
  <c r="V59" i="44"/>
  <c r="V60" i="44" s="1"/>
  <c r="V65" i="44"/>
  <c r="V66" i="44" s="1"/>
  <c r="V69" i="44" s="1"/>
  <c r="W70" i="44" s="1"/>
  <c r="W81" i="44" s="1"/>
  <c r="V35" i="44"/>
  <c r="W18" i="44"/>
  <c r="W2" i="263" s="1"/>
  <c r="S3" i="257"/>
  <c r="S3" i="263"/>
  <c r="T82" i="44"/>
  <c r="T87" i="44" s="1"/>
  <c r="T88" i="44" s="1"/>
  <c r="S3" i="44"/>
  <c r="V36" i="44"/>
  <c r="V10" i="257" s="1"/>
  <c r="U15" i="257"/>
  <c r="V12" i="257" s="1"/>
  <c r="U74" i="44"/>
  <c r="V80" i="44"/>
  <c r="Y5" i="257"/>
  <c r="Y12" i="44"/>
  <c r="Y13" i="44" s="1"/>
  <c r="Y79" i="44" s="1"/>
  <c r="Y5" i="44"/>
  <c r="Z9" i="44"/>
  <c r="Z5" i="263" s="1"/>
  <c r="V73" i="44"/>
  <c r="X27" i="44"/>
  <c r="X17" i="44"/>
  <c r="V4" i="257" l="1"/>
  <c r="V4" i="44"/>
  <c r="W26" i="44"/>
  <c r="W28" i="44" s="1"/>
  <c r="W4" i="263" s="1"/>
  <c r="W35" i="44"/>
  <c r="W36" i="44" s="1"/>
  <c r="W10" i="257" s="1"/>
  <c r="W2" i="257"/>
  <c r="W49" i="44"/>
  <c r="W40" i="44"/>
  <c r="W41" i="44" s="1"/>
  <c r="W65" i="44"/>
  <c r="W66" i="44" s="1"/>
  <c r="W69" i="44" s="1"/>
  <c r="X70" i="44" s="1"/>
  <c r="X81" i="44" s="1"/>
  <c r="X18" i="44"/>
  <c r="X2" i="263" s="1"/>
  <c r="W2" i="44"/>
  <c r="W59" i="44"/>
  <c r="W60" i="44" s="1"/>
  <c r="T3" i="257"/>
  <c r="T3" i="263"/>
  <c r="W50" i="44"/>
  <c r="W80" i="44" s="1"/>
  <c r="U82" i="44"/>
  <c r="U87" i="44" s="1"/>
  <c r="U88" i="44" s="1"/>
  <c r="T3" i="44"/>
  <c r="V15" i="257"/>
  <c r="W12" i="257" s="1"/>
  <c r="V74" i="44"/>
  <c r="Z5" i="257"/>
  <c r="AA9" i="44"/>
  <c r="AA5" i="263" s="1"/>
  <c r="Z12" i="44"/>
  <c r="Z13" i="44" s="1"/>
  <c r="Z79" i="44" s="1"/>
  <c r="Z5" i="44"/>
  <c r="Y27" i="44"/>
  <c r="Y17" i="44"/>
  <c r="W73" i="44"/>
  <c r="X2" i="44" l="1"/>
  <c r="W4" i="44"/>
  <c r="W4" i="257"/>
  <c r="X40" i="44"/>
  <c r="X41" i="44" s="1"/>
  <c r="X59" i="44"/>
  <c r="X60" i="44" s="1"/>
  <c r="X65" i="44"/>
  <c r="X2" i="257"/>
  <c r="X26" i="44"/>
  <c r="X28" i="44" s="1"/>
  <c r="X4" i="263" s="1"/>
  <c r="X35" i="44"/>
  <c r="X36" i="44" s="1"/>
  <c r="X10" i="257" s="1"/>
  <c r="Y18" i="44"/>
  <c r="Y2" i="257" s="1"/>
  <c r="X49" i="44"/>
  <c r="X50" i="44" s="1"/>
  <c r="X80" i="44" s="1"/>
  <c r="U3" i="257"/>
  <c r="U3" i="263"/>
  <c r="X66" i="44"/>
  <c r="X69" i="44" s="1"/>
  <c r="Y70" i="44" s="1"/>
  <c r="Y81" i="44" s="1"/>
  <c r="U3" i="44"/>
  <c r="V82" i="44"/>
  <c r="V87" i="44" s="1"/>
  <c r="V88" i="44" s="1"/>
  <c r="W15" i="257"/>
  <c r="X12" i="257" s="1"/>
  <c r="W74" i="44"/>
  <c r="Z17" i="44"/>
  <c r="Z27" i="44"/>
  <c r="AA5" i="257"/>
  <c r="AA5" i="44"/>
  <c r="AA12" i="44"/>
  <c r="AA13" i="44" s="1"/>
  <c r="AA79" i="44" s="1"/>
  <c r="AB9" i="44"/>
  <c r="AB5" i="263" s="1"/>
  <c r="X73" i="44"/>
  <c r="X4" i="257" l="1"/>
  <c r="X4" i="44"/>
  <c r="Y59" i="44"/>
  <c r="Y60" i="44" s="1"/>
  <c r="Y65" i="44"/>
  <c r="Y35" i="44"/>
  <c r="Y26" i="44"/>
  <c r="Y28" i="44" s="1"/>
  <c r="Y4" i="263" s="1"/>
  <c r="Y49" i="44"/>
  <c r="Y50" i="44" s="1"/>
  <c r="Y80" i="44" s="1"/>
  <c r="Y2" i="44"/>
  <c r="Y40" i="44"/>
  <c r="Y41" i="44" s="1"/>
  <c r="Z18" i="44"/>
  <c r="Z2" i="263" s="1"/>
  <c r="Y2" i="263"/>
  <c r="V3" i="257"/>
  <c r="V3" i="263"/>
  <c r="W82" i="44"/>
  <c r="W87" i="44" s="1"/>
  <c r="W88" i="44" s="1"/>
  <c r="V3" i="44"/>
  <c r="Y66" i="44"/>
  <c r="Y69" i="44" s="1"/>
  <c r="Z70" i="44" s="1"/>
  <c r="Z81" i="44" s="1"/>
  <c r="Y36" i="44"/>
  <c r="Y10" i="257" s="1"/>
  <c r="X15" i="257"/>
  <c r="Y12" i="257" s="1"/>
  <c r="X74" i="44"/>
  <c r="AA17" i="44"/>
  <c r="AA27" i="44"/>
  <c r="Y4" i="257"/>
  <c r="AB5" i="257"/>
  <c r="AC9" i="44"/>
  <c r="AC5" i="263" s="1"/>
  <c r="AB12" i="44"/>
  <c r="AB13" i="44" s="1"/>
  <c r="AB79" i="44" s="1"/>
  <c r="AB5" i="44"/>
  <c r="Y73" i="44"/>
  <c r="Y4" i="44" l="1"/>
  <c r="Z2" i="44"/>
  <c r="Z2" i="257"/>
  <c r="Z35" i="44"/>
  <c r="Z36" i="44" s="1"/>
  <c r="Z10" i="257" s="1"/>
  <c r="Z49" i="44"/>
  <c r="Z26" i="44"/>
  <c r="Z28" i="44" s="1"/>
  <c r="Z4" i="263" s="1"/>
  <c r="Z40" i="44"/>
  <c r="Z41" i="44" s="1"/>
  <c r="Z59" i="44"/>
  <c r="Z60" i="44" s="1"/>
  <c r="Z65" i="44"/>
  <c r="Z66" i="44" s="1"/>
  <c r="Z69" i="44" s="1"/>
  <c r="AA70" i="44" s="1"/>
  <c r="AA81" i="44" s="1"/>
  <c r="AA18" i="44"/>
  <c r="AA49" i="44" s="1"/>
  <c r="W3" i="257"/>
  <c r="W3" i="263"/>
  <c r="Z50" i="44"/>
  <c r="Z80" i="44" s="1"/>
  <c r="W3" i="44"/>
  <c r="X82" i="44"/>
  <c r="X87" i="44" s="1"/>
  <c r="X88" i="44" s="1"/>
  <c r="Y15" i="257"/>
  <c r="Z12" i="257" s="1"/>
  <c r="Y74" i="44"/>
  <c r="AB27" i="44"/>
  <c r="AB17" i="44"/>
  <c r="Z73" i="44"/>
  <c r="AC5" i="257"/>
  <c r="AC12" i="44"/>
  <c r="AC13" i="44" s="1"/>
  <c r="AC79" i="44" s="1"/>
  <c r="AC5" i="44"/>
  <c r="AD9" i="44"/>
  <c r="AD5" i="263" s="1"/>
  <c r="Z4" i="257" l="1"/>
  <c r="AA35" i="44"/>
  <c r="Z4" i="44"/>
  <c r="AA65" i="44"/>
  <c r="AA66" i="44" s="1"/>
  <c r="AA69" i="44" s="1"/>
  <c r="AB70" i="44" s="1"/>
  <c r="AB81" i="44" s="1"/>
  <c r="AA2" i="44"/>
  <c r="AA59" i="44"/>
  <c r="AA60" i="44" s="1"/>
  <c r="AA40" i="44"/>
  <c r="AA41" i="44" s="1"/>
  <c r="AA2" i="257"/>
  <c r="AA2" i="263"/>
  <c r="AA26" i="44"/>
  <c r="AA28" i="44" s="1"/>
  <c r="AA4" i="263" s="1"/>
  <c r="AB18" i="44"/>
  <c r="AB2" i="263" s="1"/>
  <c r="X3" i="257"/>
  <c r="X3" i="263"/>
  <c r="Y82" i="44"/>
  <c r="Y87" i="44" s="1"/>
  <c r="Y88" i="44" s="1"/>
  <c r="AA50" i="44"/>
  <c r="AA80" i="44" s="1"/>
  <c r="X3" i="44"/>
  <c r="AA36" i="44"/>
  <c r="AA10" i="257" s="1"/>
  <c r="Z15" i="257"/>
  <c r="AA12" i="257" s="1"/>
  <c r="Z74" i="44"/>
  <c r="AD5" i="257"/>
  <c r="AE9" i="44"/>
  <c r="AE5" i="263" s="1"/>
  <c r="AD12" i="44"/>
  <c r="AD13" i="44" s="1"/>
  <c r="AD79" i="44" s="1"/>
  <c r="AD5" i="44"/>
  <c r="AC27" i="44"/>
  <c r="AC17" i="44"/>
  <c r="AA73" i="44"/>
  <c r="AA4" i="44" l="1"/>
  <c r="AA4" i="257"/>
  <c r="AB2" i="44"/>
  <c r="AB40" i="44"/>
  <c r="AB41" i="44" s="1"/>
  <c r="AB26" i="44"/>
  <c r="AB28" i="44" s="1"/>
  <c r="AB4" i="263" s="1"/>
  <c r="AB35" i="44"/>
  <c r="AB59" i="44"/>
  <c r="AB60" i="44" s="1"/>
  <c r="AB49" i="44"/>
  <c r="AB65" i="44"/>
  <c r="AB2" i="257"/>
  <c r="AC18" i="44"/>
  <c r="AC2" i="263" s="1"/>
  <c r="Y3" i="257"/>
  <c r="Y3" i="263"/>
  <c r="Y3" i="44"/>
  <c r="Z82" i="44"/>
  <c r="Z87" i="44" s="1"/>
  <c r="Z88" i="44" s="1"/>
  <c r="AB50" i="44"/>
  <c r="AB80" i="44" s="1"/>
  <c r="AB66" i="44"/>
  <c r="AB69" i="44" s="1"/>
  <c r="AC70" i="44" s="1"/>
  <c r="AC81" i="44" s="1"/>
  <c r="AB36" i="44"/>
  <c r="AB10" i="257" s="1"/>
  <c r="AA15" i="257"/>
  <c r="AB12" i="257" s="1"/>
  <c r="AA74" i="44"/>
  <c r="AE5" i="257"/>
  <c r="AE5" i="44"/>
  <c r="AE12" i="44"/>
  <c r="AE13" i="44" s="1"/>
  <c r="AE79" i="44" s="1"/>
  <c r="AF9" i="44"/>
  <c r="AF5" i="263" s="1"/>
  <c r="AB73" i="44"/>
  <c r="AD17" i="44"/>
  <c r="AD27" i="44"/>
  <c r="AB4" i="44" l="1"/>
  <c r="AC26" i="44"/>
  <c r="AC28" i="44" s="1"/>
  <c r="AC4" i="263" s="1"/>
  <c r="AC2" i="44"/>
  <c r="AC59" i="44"/>
  <c r="AC60" i="44" s="1"/>
  <c r="AC40" i="44"/>
  <c r="AC41" i="44" s="1"/>
  <c r="AC49" i="44"/>
  <c r="AB4" i="257"/>
  <c r="AC35" i="44"/>
  <c r="AC36" i="44" s="1"/>
  <c r="AC10" i="257" s="1"/>
  <c r="AD18" i="44"/>
  <c r="AD2" i="263" s="1"/>
  <c r="AC65" i="44"/>
  <c r="AC66" i="44" s="1"/>
  <c r="AC69" i="44" s="1"/>
  <c r="AD70" i="44" s="1"/>
  <c r="AD81" i="44" s="1"/>
  <c r="AC2" i="257"/>
  <c r="Z3" i="257"/>
  <c r="Z3" i="263"/>
  <c r="Z3" i="44"/>
  <c r="AA82" i="44"/>
  <c r="AA87" i="44" s="1"/>
  <c r="AA88" i="44" s="1"/>
  <c r="AC50" i="44"/>
  <c r="AC80" i="44" s="1"/>
  <c r="AB74" i="44"/>
  <c r="AB15" i="257"/>
  <c r="AC12" i="257" s="1"/>
  <c r="AF5" i="257"/>
  <c r="AG9" i="44"/>
  <c r="AG5" i="263" s="1"/>
  <c r="AF12" i="44"/>
  <c r="AF13" i="44" s="1"/>
  <c r="AF79" i="44" s="1"/>
  <c r="AF5" i="44"/>
  <c r="AE27" i="44"/>
  <c r="AE17" i="44"/>
  <c r="AC73" i="44"/>
  <c r="AD65" i="44"/>
  <c r="AD66" i="44" s="1"/>
  <c r="AD40" i="44"/>
  <c r="AD41" i="44" s="1"/>
  <c r="AD35" i="44"/>
  <c r="AD59" i="44"/>
  <c r="AD60" i="44" s="1"/>
  <c r="AD26" i="44"/>
  <c r="AD28" i="44" s="1"/>
  <c r="AD4" i="263" s="1"/>
  <c r="AC4" i="257"/>
  <c r="AC4" i="44"/>
  <c r="AD2" i="44" l="1"/>
  <c r="AD2" i="257"/>
  <c r="AD49" i="44"/>
  <c r="AD50" i="44" s="1"/>
  <c r="AD80" i="44" s="1"/>
  <c r="AE18" i="44"/>
  <c r="AE2" i="263" s="1"/>
  <c r="AA3" i="257"/>
  <c r="AA3" i="263"/>
  <c r="AA3" i="44"/>
  <c r="AB82" i="44"/>
  <c r="AB87" i="44" s="1"/>
  <c r="AB88" i="44" s="1"/>
  <c r="AC74" i="44"/>
  <c r="AD36" i="44"/>
  <c r="AD10" i="257" s="1"/>
  <c r="AC15" i="257"/>
  <c r="AD12" i="257" s="1"/>
  <c r="AD4" i="257"/>
  <c r="AD4" i="44"/>
  <c r="AD73" i="44"/>
  <c r="AG5" i="257"/>
  <c r="AG12" i="44"/>
  <c r="AG13" i="44" s="1"/>
  <c r="AG79" i="44" s="1"/>
  <c r="AG5" i="44"/>
  <c r="AD69" i="44"/>
  <c r="AE70" i="44" s="1"/>
  <c r="AE81" i="44" s="1"/>
  <c r="AF27" i="44"/>
  <c r="AF17" i="44"/>
  <c r="AE2" i="44" l="1"/>
  <c r="AE40" i="44"/>
  <c r="AE41" i="44" s="1"/>
  <c r="AE65" i="44"/>
  <c r="AE2" i="257"/>
  <c r="AE49" i="44"/>
  <c r="AE59" i="44"/>
  <c r="AE60" i="44" s="1"/>
  <c r="AF18" i="44"/>
  <c r="AF2" i="263" s="1"/>
  <c r="AE35" i="44"/>
  <c r="AE36" i="44" s="1"/>
  <c r="AE10" i="257" s="1"/>
  <c r="AE26" i="44"/>
  <c r="AE28" i="44" s="1"/>
  <c r="AE4" i="263" s="1"/>
  <c r="AB3" i="257"/>
  <c r="AB3" i="263"/>
  <c r="AB3" i="44"/>
  <c r="AC82" i="44"/>
  <c r="AC87" i="44" s="1"/>
  <c r="AC88" i="44" s="1"/>
  <c r="AE50" i="44"/>
  <c r="AE80" i="44" s="1"/>
  <c r="AD74" i="44"/>
  <c r="AE66" i="44"/>
  <c r="AE69" i="44" s="1"/>
  <c r="AF70" i="44" s="1"/>
  <c r="AF81" i="44" s="1"/>
  <c r="AD15" i="257"/>
  <c r="AE12" i="257" s="1"/>
  <c r="AF49" i="44"/>
  <c r="AF40" i="44"/>
  <c r="AF41" i="44" s="1"/>
  <c r="AF2" i="44"/>
  <c r="AF59" i="44"/>
  <c r="AF60" i="44" s="1"/>
  <c r="AE73" i="44"/>
  <c r="AG27" i="44"/>
  <c r="AG17" i="44"/>
  <c r="AE4" i="44"/>
  <c r="AE4" i="257" l="1"/>
  <c r="AF26" i="44"/>
  <c r="AF28" i="44" s="1"/>
  <c r="AF4" i="263" s="1"/>
  <c r="AF35" i="44"/>
  <c r="AF65" i="44"/>
  <c r="AF66" i="44" s="1"/>
  <c r="AF69" i="44" s="1"/>
  <c r="AG70" i="44" s="1"/>
  <c r="AG81" i="44" s="1"/>
  <c r="AF2" i="257"/>
  <c r="AG18" i="44"/>
  <c r="AG2" i="263" s="1"/>
  <c r="AC3" i="257"/>
  <c r="AC3" i="263"/>
  <c r="AD82" i="44"/>
  <c r="AD87" i="44" s="1"/>
  <c r="AD88" i="44" s="1"/>
  <c r="AD3" i="44" s="1"/>
  <c r="AC3" i="44"/>
  <c r="AE74" i="44"/>
  <c r="AF50" i="44"/>
  <c r="AF80" i="44" s="1"/>
  <c r="AF36" i="44"/>
  <c r="AF10" i="257" s="1"/>
  <c r="AE15" i="257"/>
  <c r="AF12" i="257" s="1"/>
  <c r="AF4" i="257"/>
  <c r="AF4" i="44"/>
  <c r="AF73" i="44"/>
  <c r="AG2" i="257" l="1"/>
  <c r="AG40" i="44"/>
  <c r="AG41" i="44" s="1"/>
  <c r="AG35" i="44"/>
  <c r="AG36" i="44" s="1"/>
  <c r="AG10" i="257" s="1"/>
  <c r="AG65" i="44"/>
  <c r="AG66" i="44" s="1"/>
  <c r="AG26" i="44"/>
  <c r="AG28" i="44" s="1"/>
  <c r="AG4" i="263" s="1"/>
  <c r="AG2" i="44"/>
  <c r="AG59" i="44"/>
  <c r="AG60" i="44" s="1"/>
  <c r="AG49" i="44"/>
  <c r="AG50" i="44" s="1"/>
  <c r="AG80" i="44" s="1"/>
  <c r="AE82" i="44"/>
  <c r="AE87" i="44" s="1"/>
  <c r="AE88" i="44" s="1"/>
  <c r="AE3" i="257" s="1"/>
  <c r="AD3" i="257"/>
  <c r="AD3" i="263"/>
  <c r="AF74" i="44"/>
  <c r="AF15" i="257"/>
  <c r="AG12" i="257" s="1"/>
  <c r="AG73" i="44"/>
  <c r="AG69" i="44"/>
  <c r="AG4" i="257" l="1"/>
  <c r="AG4" i="44"/>
  <c r="AE3" i="44"/>
  <c r="AE3" i="263"/>
  <c r="AF82" i="44"/>
  <c r="AF87" i="44" s="1"/>
  <c r="AF88" i="44" s="1"/>
  <c r="AF3" i="257" s="1"/>
  <c r="AG74" i="44"/>
  <c r="AG15" i="257"/>
  <c r="AF3" i="44" l="1"/>
  <c r="AF3" i="263"/>
  <c r="AG82" i="44"/>
  <c r="AG87" i="44" s="1"/>
  <c r="AG88" i="44" s="1"/>
  <c r="AG3" i="263" s="1"/>
  <c r="AG3" i="257" l="1"/>
  <c r="AG3" i="44"/>
  <c r="F10" i="44"/>
  <c r="H13" i="44" l="1"/>
  <c r="H36" i="44" l="1"/>
  <c r="H66" i="44"/>
  <c r="H50" i="44"/>
  <c r="H70" i="44"/>
  <c r="F93" i="44"/>
  <c r="H60" i="44" l="1"/>
  <c r="F61" i="44"/>
  <c r="H41" i="44"/>
  <c r="F42" i="44"/>
  <c r="H79" i="44"/>
  <c r="H74" i="44" l="1"/>
  <c r="F75" i="44"/>
  <c r="H27" i="44"/>
  <c r="H17" i="44"/>
  <c r="H80" i="44" l="1"/>
  <c r="F95" i="44"/>
  <c r="F94" i="44"/>
  <c r="H81" i="44"/>
  <c r="F96" i="44" l="1"/>
  <c r="F97" i="44" s="1"/>
  <c r="F13" i="264" s="1"/>
  <c r="H73" i="44"/>
  <c r="H69" i="44"/>
  <c r="H10" i="257"/>
  <c r="F9" i="264" l="1"/>
  <c r="F2" i="264" l="1"/>
  <c r="F2" i="48"/>
  <c r="F2" i="257"/>
  <c r="F2" i="263"/>
  <c r="F2" i="44"/>
</calcChain>
</file>

<file path=xl/sharedStrings.xml><?xml version="1.0" encoding="utf-8"?>
<sst xmlns="http://schemas.openxmlformats.org/spreadsheetml/2006/main" count="128" uniqueCount="71">
  <si>
    <t>[increases in balance]</t>
  </si>
  <si>
    <t>Model column counter</t>
  </si>
  <si>
    <t>First model column flag</t>
  </si>
  <si>
    <t>Forecast period flag</t>
  </si>
  <si>
    <t>Last forecast date</t>
  </si>
  <si>
    <t>Last forecast period flag</t>
  </si>
  <si>
    <t>FLAGS</t>
  </si>
  <si>
    <t>TIME RULER</t>
  </si>
  <si>
    <t>TIMING ASSUMPTIONS</t>
  </si>
  <si>
    <t>flag</t>
  </si>
  <si>
    <t>date</t>
  </si>
  <si>
    <t>BALANCE</t>
  </si>
  <si>
    <t>[xxx] - Initial balance</t>
  </si>
  <si>
    <t>[xxx] balance BEG</t>
  </si>
  <si>
    <t>[reductions in balance]</t>
  </si>
  <si>
    <t>[xxx] balance</t>
  </si>
  <si>
    <t>SIGN SWITCH</t>
  </si>
  <si>
    <t>Sign switch line item POS</t>
  </si>
  <si>
    <t>units</t>
  </si>
  <si>
    <t>Months per model period</t>
  </si>
  <si>
    <t>months</t>
  </si>
  <si>
    <t>Model period ending</t>
  </si>
  <si>
    <t>Financial year end month number</t>
  </si>
  <si>
    <t>month #</t>
  </si>
  <si>
    <t>counter</t>
  </si>
  <si>
    <t>Financial year ending</t>
  </si>
  <si>
    <t>year #</t>
  </si>
  <si>
    <t>First modelling column financial year number</t>
  </si>
  <si>
    <t>plus</t>
  </si>
  <si>
    <t>less</t>
  </si>
  <si>
    <t>Unit</t>
  </si>
  <si>
    <t>Total</t>
  </si>
  <si>
    <t>Constant</t>
  </si>
  <si>
    <t>check</t>
  </si>
  <si>
    <t>Post forecast period flag</t>
  </si>
  <si>
    <t>columns</t>
  </si>
  <si>
    <t>Modelling period check</t>
  </si>
  <si>
    <t>Model column total</t>
  </si>
  <si>
    <t>Forecast period total</t>
  </si>
  <si>
    <t>Post forecast period total</t>
  </si>
  <si>
    <t>Error chks</t>
  </si>
  <si>
    <t>Alerts</t>
  </si>
  <si>
    <t>Track chgs</t>
  </si>
  <si>
    <t>Pre-forecast period flag</t>
  </si>
  <si>
    <t>MODELLING PERIOD CHECK</t>
  </si>
  <si>
    <t>label</t>
  </si>
  <si>
    <t>1st post forecast period flag</t>
  </si>
  <si>
    <t>First forecast period flag</t>
  </si>
  <si>
    <t>1st forecast period flag</t>
  </si>
  <si>
    <t>Timeline label</t>
  </si>
  <si>
    <t>Timeline label counter</t>
  </si>
  <si>
    <t>Forecast period</t>
  </si>
  <si>
    <t>Forecast</t>
  </si>
  <si>
    <t>Post-operations period</t>
  </si>
  <si>
    <t>Length of forecast period</t>
  </si>
  <si>
    <t>years</t>
  </si>
  <si>
    <t>Last pre-forecast period flag</t>
  </si>
  <si>
    <t>Pre-forecast period</t>
  </si>
  <si>
    <t>Last pre-forecast date</t>
  </si>
  <si>
    <t>Pre-forecast period total</t>
  </si>
  <si>
    <t>Post-fcst</t>
  </si>
  <si>
    <t>Pre-fcst</t>
  </si>
  <si>
    <t>CHECK SUMMARY</t>
  </si>
  <si>
    <t>Total checks</t>
  </si>
  <si>
    <t>[do not delete this row]</t>
  </si>
  <si>
    <t>[range start]</t>
  </si>
  <si>
    <t>[range end]</t>
  </si>
  <si>
    <t>ALERT SUMMARY</t>
  </si>
  <si>
    <t>Total alerts</t>
  </si>
  <si>
    <t>alert</t>
  </si>
  <si>
    <t>First model period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</si>
</sst>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#,##0_);\(#,##0\);&quot;-  &quot;;&quot; &quot;@"/>
    <numFmt numFmtId="167" formatCode="#,##0.0_);\(#,##0.0\);&quot;-  &quot;;&quot; &quot;@"/>
    <numFmt numFmtId="168" formatCode="###0_);\(#,##0\);&quot;-  &quot;;&quot; &quot;@"/>
    <numFmt numFmtId="169" formatCode="#,##0_);\(#,##0\);&quot;-  &quot;;&quot; &quot;@&quot; &quot;"/>
    <numFmt numFmtId="170" formatCode="0.00%_);\-0.00%_);&quot;-  &quot;;&quot; &quot;@&quot; &quot;"/>
    <numFmt numFmtId="171" formatCode="#,##0.0000_);\(#,##0.0000\);&quot;-  &quot;;&quot; &quot;@&quot; &quot;"/>
    <numFmt numFmtId="172" formatCode="###0_);\(###0\);&quot;-  &quot;;&quot; &quot;@&quot; &quot;"/>
    <numFmt numFmtId="173" formatCode="dd\ mmm\ yyyy_);\(###0\);&quot;-  &quot;;&quot; &quot;@&quot; &quot;"/>
    <numFmt numFmtId="174" formatCode="dd\ mmm\ yy_);\(###0\);&quot;-  &quot;;&quot; &quot;@&quot; &quot;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10">
    <xf numFmtId="169" fontId="0" fillId="0" borderId="0" applyFont="0" applyFill="0" applyBorder="0" applyProtection="0">
      <alignment vertical="top"/>
    </xf>
    <xf numFmtId="166" fontId="3" fillId="0" borderId="0" applyFont="0" applyFill="0" applyBorder="0" applyProtection="0">
      <alignment vertical="top"/>
    </xf>
    <xf numFmtId="173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22" fillId="0" borderId="0" applyFont="0" applyFill="0" applyBorder="0" applyProtection="0">
      <alignment vertical="top"/>
    </xf>
  </cellStyleXfs>
  <cellXfs count="210">
    <xf numFmtId="169" fontId="0" fillId="0" borderId="0" xfId="0" applyAlignment="1">
      <alignment vertical="top"/>
    </xf>
    <xf numFmtId="169" fontId="5" fillId="0" borderId="0" xfId="0" applyFont="1" applyFill="1" applyAlignment="1">
      <alignment vertical="top"/>
    </xf>
    <xf numFmtId="169" fontId="3" fillId="0" borderId="0" xfId="0" applyFont="1" applyAlignment="1">
      <alignment horizontal="right" vertical="top"/>
    </xf>
    <xf numFmtId="169" fontId="3" fillId="0" borderId="0" xfId="0" applyFont="1" applyAlignment="1">
      <alignment vertical="top"/>
    </xf>
    <xf numFmtId="169" fontId="5" fillId="0" borderId="0" xfId="0" applyFont="1" applyBorder="1" applyAlignment="1">
      <alignment vertical="top"/>
    </xf>
    <xf numFmtId="169" fontId="3" fillId="0" borderId="0" xfId="0" applyFont="1" applyBorder="1" applyAlignment="1">
      <alignment horizontal="right" vertical="top"/>
    </xf>
    <xf numFmtId="169" fontId="3" fillId="0" borderId="0" xfId="0" applyFont="1" applyBorder="1" applyAlignment="1">
      <alignment vertical="top"/>
    </xf>
    <xf numFmtId="169" fontId="5" fillId="0" borderId="0" xfId="0" applyFont="1" applyAlignment="1">
      <alignment vertical="top"/>
    </xf>
    <xf numFmtId="169" fontId="0" fillId="0" borderId="0" xfId="0" applyFont="1" applyAlignment="1">
      <alignment vertical="top"/>
    </xf>
    <xf numFmtId="169" fontId="0" fillId="0" borderId="0" xfId="0" applyFont="1" applyBorder="1" applyAlignment="1">
      <alignment vertical="top"/>
    </xf>
    <xf numFmtId="169" fontId="6" fillId="0" borderId="0" xfId="0" applyFont="1" applyBorder="1" applyAlignment="1">
      <alignment vertical="top"/>
    </xf>
    <xf numFmtId="169" fontId="1" fillId="0" borderId="0" xfId="0" applyFont="1" applyFill="1" applyAlignment="1">
      <alignment vertical="top"/>
    </xf>
    <xf numFmtId="169" fontId="3" fillId="0" borderId="0" xfId="0" applyFont="1" applyFill="1" applyBorder="1" applyAlignment="1">
      <alignment vertical="top"/>
    </xf>
    <xf numFmtId="174" fontId="0" fillId="0" borderId="0" xfId="3" applyFont="1" applyAlignment="1">
      <alignment vertical="top"/>
    </xf>
    <xf numFmtId="173" fontId="5" fillId="0" borderId="0" xfId="2" applyFont="1" applyFill="1" applyAlignment="1">
      <alignment vertical="top"/>
    </xf>
    <xf numFmtId="169" fontId="1" fillId="0" borderId="0" xfId="0" applyFont="1" applyAlignment="1">
      <alignment horizontal="right" vertical="top"/>
    </xf>
    <xf numFmtId="169" fontId="1" fillId="0" borderId="0" xfId="0" applyFont="1" applyAlignment="1">
      <alignment vertical="top"/>
    </xf>
    <xf numFmtId="173" fontId="3" fillId="0" borderId="0" xfId="2" applyFont="1" applyAlignment="1">
      <alignment vertical="top"/>
    </xf>
    <xf numFmtId="169" fontId="7" fillId="0" borderId="0" xfId="0" applyFont="1" applyBorder="1" applyAlignment="1">
      <alignment vertical="top"/>
    </xf>
    <xf numFmtId="169" fontId="9" fillId="0" borderId="0" xfId="0" applyFont="1" applyBorder="1" applyAlignment="1">
      <alignment vertical="top"/>
    </xf>
    <xf numFmtId="174" fontId="3" fillId="0" borderId="0" xfId="3" applyFont="1" applyFill="1" applyAlignment="1">
      <alignment vertical="top"/>
    </xf>
    <xf numFmtId="169" fontId="11" fillId="0" borderId="0" xfId="0" applyFont="1" applyAlignment="1">
      <alignment vertical="top"/>
    </xf>
    <xf numFmtId="169" fontId="12" fillId="0" borderId="0" xfId="0" applyFont="1" applyAlignment="1">
      <alignment vertical="top"/>
    </xf>
    <xf numFmtId="169" fontId="13" fillId="0" borderId="0" xfId="0" applyFont="1" applyAlignment="1">
      <alignment horizontal="right" vertical="top"/>
    </xf>
    <xf numFmtId="169" fontId="13" fillId="0" borderId="0" xfId="0" applyFont="1" applyAlignment="1">
      <alignment vertical="top"/>
    </xf>
    <xf numFmtId="173" fontId="8" fillId="0" borderId="0" xfId="2" applyFont="1" applyAlignment="1">
      <alignment vertical="top"/>
    </xf>
    <xf numFmtId="169" fontId="5" fillId="2" borderId="0" xfId="0" applyFont="1" applyFill="1" applyBorder="1" applyAlignment="1">
      <alignment vertical="top"/>
    </xf>
    <xf numFmtId="169" fontId="5" fillId="0" borderId="0" xfId="0" applyFont="1" applyFill="1" applyBorder="1" applyAlignment="1">
      <alignment vertical="top"/>
    </xf>
    <xf numFmtId="169" fontId="3" fillId="0" borderId="0" xfId="0" applyFont="1" applyFill="1" applyAlignment="1">
      <alignment vertical="top"/>
    </xf>
    <xf numFmtId="169" fontId="14" fillId="0" borderId="0" xfId="0" applyFont="1" applyAlignment="1">
      <alignment vertical="top"/>
    </xf>
    <xf numFmtId="169" fontId="14" fillId="0" borderId="0" xfId="0" applyFont="1" applyFill="1" applyBorder="1" applyAlignment="1">
      <alignment vertical="top"/>
    </xf>
    <xf numFmtId="169" fontId="4" fillId="0" borderId="0" xfId="0" applyFont="1" applyBorder="1" applyAlignment="1">
      <alignment vertical="top"/>
    </xf>
    <xf numFmtId="169" fontId="4" fillId="0" borderId="0" xfId="0" applyFont="1" applyFill="1" applyAlignment="1">
      <alignment vertical="top"/>
    </xf>
    <xf numFmtId="169" fontId="6" fillId="0" borderId="0" xfId="0" applyFont="1" applyBorder="1" applyAlignment="1">
      <alignment horizontal="right" vertical="top"/>
    </xf>
    <xf numFmtId="169" fontId="1" fillId="0" borderId="0" xfId="0" applyFont="1" applyFill="1" applyAlignment="1">
      <alignment horizontal="right" vertical="top"/>
    </xf>
    <xf numFmtId="169" fontId="3" fillId="2" borderId="0" xfId="0" applyFont="1" applyFill="1" applyBorder="1" applyAlignment="1">
      <alignment vertical="top"/>
    </xf>
    <xf numFmtId="169" fontId="4" fillId="2" borderId="0" xfId="0" applyFont="1" applyFill="1" applyBorder="1" applyAlignment="1">
      <alignment vertical="top"/>
    </xf>
    <xf numFmtId="169" fontId="3" fillId="2" borderId="0" xfId="0" applyFont="1" applyFill="1" applyBorder="1" applyAlignment="1">
      <alignment horizontal="right" vertical="top"/>
    </xf>
    <xf numFmtId="169" fontId="4" fillId="0" borderId="0" xfId="0" applyFont="1" applyFill="1" applyBorder="1" applyAlignment="1">
      <alignment vertical="top"/>
    </xf>
    <xf numFmtId="169" fontId="6" fillId="0" borderId="0" xfId="0" applyFont="1" applyFill="1" applyBorder="1" applyAlignment="1">
      <alignment vertical="top"/>
    </xf>
    <xf numFmtId="169" fontId="4" fillId="0" borderId="0" xfId="0" applyFont="1" applyAlignment="1">
      <alignment vertical="top"/>
    </xf>
    <xf numFmtId="169" fontId="6" fillId="0" borderId="0" xfId="0" applyFont="1">
      <alignment vertical="top"/>
    </xf>
    <xf numFmtId="174" fontId="5" fillId="0" borderId="0" xfId="3" applyFont="1">
      <alignment vertical="top"/>
    </xf>
    <xf numFmtId="174" fontId="5" fillId="0" borderId="0" xfId="3" applyFont="1" applyFill="1">
      <alignment vertical="top"/>
    </xf>
    <xf numFmtId="169" fontId="16" fillId="0" borderId="0" xfId="0" applyFont="1" applyFill="1" applyAlignment="1">
      <alignment vertical="top"/>
    </xf>
    <xf numFmtId="174" fontId="15" fillId="0" borderId="0" xfId="3" applyFont="1">
      <alignment vertical="top"/>
    </xf>
    <xf numFmtId="173" fontId="1" fillId="0" borderId="0" xfId="2" applyFont="1" applyFill="1">
      <alignment vertical="top"/>
    </xf>
    <xf numFmtId="169" fontId="3" fillId="0" borderId="0" xfId="0" applyFont="1" applyAlignment="1">
      <alignment vertical="top"/>
    </xf>
    <xf numFmtId="169" fontId="5" fillId="0" borderId="0" xfId="0" applyFont="1" applyFill="1">
      <alignment vertical="top"/>
    </xf>
    <xf numFmtId="169" fontId="3" fillId="0" borderId="0" xfId="0" applyFont="1" applyFill="1">
      <alignment vertical="top"/>
    </xf>
    <xf numFmtId="169" fontId="6" fillId="0" borderId="0" xfId="0" applyFont="1" applyFill="1">
      <alignment vertical="top"/>
    </xf>
    <xf numFmtId="169" fontId="0" fillId="0" borderId="0" xfId="0" applyFont="1">
      <alignment vertical="top"/>
    </xf>
    <xf numFmtId="169" fontId="1" fillId="0" borderId="0" xfId="0" applyFont="1">
      <alignment vertical="top"/>
    </xf>
    <xf numFmtId="169" fontId="1" fillId="0" borderId="0" xfId="0" applyFont="1" applyFill="1">
      <alignment vertical="top"/>
    </xf>
    <xf numFmtId="168" fontId="3" fillId="0" borderId="0" xfId="0" applyNumberFormat="1" applyFont="1" applyFill="1">
      <alignment vertical="top"/>
    </xf>
    <xf numFmtId="169" fontId="4" fillId="0" borderId="0" xfId="0" applyFont="1" applyFill="1">
      <alignment vertical="top"/>
    </xf>
    <xf numFmtId="169" fontId="1" fillId="0" borderId="0" xfId="0" applyFont="1" applyFill="1">
      <alignment vertical="top"/>
    </xf>
    <xf numFmtId="169" fontId="1" fillId="0" borderId="0" xfId="0" applyFont="1">
      <alignment vertical="top"/>
    </xf>
    <xf numFmtId="169" fontId="5" fillId="0" borderId="0" xfId="0" applyFont="1" applyFill="1">
      <alignment vertical="top"/>
    </xf>
    <xf numFmtId="169" fontId="4" fillId="0" borderId="0" xfId="0" applyFont="1" applyFill="1" applyBorder="1">
      <alignment vertical="top"/>
    </xf>
    <xf numFmtId="169" fontId="5" fillId="0" borderId="0" xfId="0" applyFont="1">
      <alignment vertical="top"/>
    </xf>
    <xf numFmtId="166" fontId="5" fillId="0" borderId="0" xfId="0" applyNumberFormat="1" applyFont="1" applyFill="1">
      <alignment vertical="top"/>
    </xf>
    <xf numFmtId="169" fontId="1" fillId="0" borderId="0" xfId="0" applyFont="1" applyFill="1" applyBorder="1">
      <alignment vertical="top"/>
    </xf>
    <xf numFmtId="169" fontId="1" fillId="0" borderId="0" xfId="0" applyFont="1" applyAlignment="1">
      <alignment horizontal="right" vertical="top"/>
    </xf>
    <xf numFmtId="169" fontId="3" fillId="0" borderId="0" xfId="0" applyFont="1" applyFill="1" applyBorder="1">
      <alignment vertical="top"/>
    </xf>
    <xf numFmtId="174" fontId="3" fillId="0" borderId="0" xfId="3" applyFont="1">
      <alignment vertical="top"/>
    </xf>
    <xf numFmtId="174" fontId="17" fillId="0" borderId="0" xfId="3" applyFont="1">
      <alignment vertical="top"/>
    </xf>
    <xf numFmtId="169" fontId="3" fillId="0" borderId="0" xfId="0" applyFont="1">
      <alignment vertical="top"/>
    </xf>
    <xf numFmtId="169" fontId="3" fillId="0" borderId="0" xfId="0" applyFont="1" applyFill="1" applyAlignment="1">
      <alignment vertical="top"/>
    </xf>
    <xf numFmtId="169" fontId="1" fillId="0" borderId="0" xfId="0" applyFont="1" applyFill="1" applyBorder="1" applyAlignment="1">
      <alignment vertical="top"/>
    </xf>
    <xf numFmtId="174" fontId="1" fillId="0" borderId="0" xfId="3" applyFont="1" applyFill="1" applyAlignment="1">
      <alignment vertical="top"/>
    </xf>
    <xf numFmtId="169" fontId="5" fillId="0" borderId="2" xfId="0" applyFont="1" applyBorder="1" applyAlignment="1">
      <alignment vertical="top"/>
    </xf>
    <xf numFmtId="169" fontId="4" fillId="0" borderId="2" xfId="0" applyFont="1" applyBorder="1" applyAlignment="1">
      <alignment vertical="top"/>
    </xf>
    <xf numFmtId="169" fontId="3" fillId="0" borderId="2" xfId="0" applyFont="1" applyBorder="1" applyAlignment="1">
      <alignment horizontal="right" vertical="top"/>
    </xf>
    <xf numFmtId="169" fontId="3" fillId="0" borderId="2" xfId="0" applyFont="1" applyFill="1" applyBorder="1" applyAlignment="1">
      <alignment vertical="top"/>
    </xf>
    <xf numFmtId="169" fontId="3" fillId="0" borderId="2" xfId="0" applyFont="1" applyBorder="1" applyAlignment="1">
      <alignment vertical="top"/>
    </xf>
    <xf numFmtId="169" fontId="5" fillId="0" borderId="1" xfId="0" applyFont="1" applyBorder="1" applyAlignment="1">
      <alignment vertical="top"/>
    </xf>
    <xf numFmtId="169" fontId="4" fillId="0" borderId="1" xfId="0" applyFont="1" applyBorder="1" applyAlignment="1">
      <alignment vertical="top"/>
    </xf>
    <xf numFmtId="169" fontId="3" fillId="0" borderId="1" xfId="0" applyFont="1" applyBorder="1" applyAlignment="1">
      <alignment horizontal="right" vertical="top"/>
    </xf>
    <xf numFmtId="169" fontId="3" fillId="0" borderId="1" xfId="0" applyFont="1" applyBorder="1" applyAlignment="1">
      <alignment vertical="top"/>
    </xf>
    <xf numFmtId="169" fontId="3" fillId="2" borderId="1" xfId="0" applyFont="1" applyFill="1" applyBorder="1" applyAlignment="1">
      <alignment vertical="top"/>
    </xf>
    <xf numFmtId="169" fontId="3" fillId="0" borderId="1" xfId="0" applyFont="1" applyFill="1" applyBorder="1" applyAlignment="1">
      <alignment vertical="top"/>
    </xf>
    <xf numFmtId="169" fontId="3" fillId="2" borderId="2" xfId="0" applyFont="1" applyFill="1" applyBorder="1" applyAlignment="1">
      <alignment vertical="top"/>
    </xf>
    <xf numFmtId="169" fontId="5" fillId="0" borderId="3" xfId="0" applyFont="1" applyBorder="1" applyAlignment="1">
      <alignment horizontal="right" vertical="top"/>
    </xf>
    <xf numFmtId="169" fontId="5" fillId="0" borderId="3" xfId="0" applyFont="1" applyBorder="1" applyAlignment="1">
      <alignment vertical="top"/>
    </xf>
    <xf numFmtId="174" fontId="4" fillId="0" borderId="0" xfId="3" applyFont="1" applyFill="1">
      <alignment vertical="top"/>
    </xf>
    <xf numFmtId="174" fontId="1" fillId="0" borderId="0" xfId="3" applyFont="1" applyAlignment="1">
      <alignment horizontal="right" vertical="top"/>
    </xf>
    <xf numFmtId="169" fontId="0" fillId="0" borderId="0" xfId="0" applyFont="1">
      <alignment vertical="top"/>
    </xf>
    <xf numFmtId="169" fontId="13" fillId="0" borderId="0" xfId="0" applyFont="1" applyFill="1" applyBorder="1" applyAlignment="1">
      <alignment vertical="top"/>
    </xf>
    <xf numFmtId="166" fontId="5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166" fontId="2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right" vertical="top"/>
    </xf>
    <xf numFmtId="169" fontId="13" fillId="0" borderId="0" xfId="0" applyFont="1">
      <alignment vertical="top"/>
    </xf>
    <xf numFmtId="174" fontId="0" fillId="0" borderId="0" xfId="3" applyFont="1" applyFill="1">
      <alignment vertical="top"/>
    </xf>
    <xf numFmtId="169" fontId="14" fillId="0" borderId="0" xfId="0" applyFont="1">
      <alignment vertical="top"/>
    </xf>
    <xf numFmtId="169" fontId="14" fillId="0" borderId="0" xfId="0" applyFont="1" applyFill="1">
      <alignment vertical="top"/>
    </xf>
    <xf numFmtId="174" fontId="1" fillId="0" borderId="0" xfId="3" applyFont="1" applyFill="1" applyAlignment="1">
      <alignment horizontal="right" vertical="top"/>
    </xf>
    <xf numFmtId="173" fontId="1" fillId="0" borderId="0" xfId="2" applyFont="1" applyAlignment="1">
      <alignment vertical="top"/>
    </xf>
    <xf numFmtId="169" fontId="1" fillId="0" borderId="0" xfId="0" applyFont="1" applyFill="1" applyBorder="1">
      <alignment vertical="top"/>
    </xf>
    <xf numFmtId="169" fontId="0" fillId="0" borderId="0" xfId="0" applyFont="1" applyFill="1" applyBorder="1" applyAlignment="1">
      <alignment vertical="top"/>
    </xf>
    <xf numFmtId="174" fontId="15" fillId="0" borderId="0" xfId="3" applyFont="1" applyFill="1" applyBorder="1">
      <alignment vertical="top"/>
    </xf>
    <xf numFmtId="173" fontId="8" fillId="0" borderId="0" xfId="2" applyFont="1" applyFill="1" applyBorder="1" applyAlignment="1">
      <alignment vertical="top"/>
    </xf>
    <xf numFmtId="169" fontId="8" fillId="0" borderId="0" xfId="0" applyFont="1" applyFill="1" applyBorder="1">
      <alignment vertical="top"/>
    </xf>
    <xf numFmtId="174" fontId="3" fillId="0" borderId="0" xfId="3" applyFont="1" applyFill="1" applyBorder="1" applyAlignment="1">
      <alignment vertical="top"/>
    </xf>
    <xf numFmtId="174" fontId="0" fillId="0" borderId="0" xfId="3" applyFont="1" applyFill="1" applyBorder="1" applyAlignment="1">
      <alignment vertical="top"/>
    </xf>
    <xf numFmtId="169" fontId="0" fillId="0" borderId="0" xfId="0" applyFont="1" applyFill="1" applyBorder="1">
      <alignment vertical="top"/>
    </xf>
    <xf numFmtId="174" fontId="1" fillId="0" borderId="0" xfId="3" applyFont="1" applyFill="1" applyBorder="1" applyAlignment="1">
      <alignment vertical="top"/>
    </xf>
    <xf numFmtId="169" fontId="13" fillId="0" borderId="0" xfId="0" applyFont="1" applyFill="1" applyBorder="1">
      <alignment vertical="top"/>
    </xf>
    <xf numFmtId="169" fontId="14" fillId="0" borderId="0" xfId="0" applyFont="1" applyFill="1" applyBorder="1">
      <alignment vertical="top"/>
    </xf>
    <xf numFmtId="174" fontId="0" fillId="0" borderId="0" xfId="3" applyFont="1" applyFill="1" applyBorder="1">
      <alignment vertical="top"/>
    </xf>
    <xf numFmtId="169" fontId="0" fillId="0" borderId="0" xfId="0" applyFont="1" applyFill="1" applyBorder="1">
      <alignment vertical="top"/>
    </xf>
    <xf numFmtId="173" fontId="0" fillId="0" borderId="0" xfId="2" applyFont="1" applyFill="1" applyBorder="1">
      <alignment vertical="top"/>
    </xf>
    <xf numFmtId="173" fontId="1" fillId="0" borderId="0" xfId="0" applyNumberFormat="1" applyFont="1" applyFill="1" applyBorder="1" applyAlignment="1">
      <alignment vertical="top"/>
    </xf>
    <xf numFmtId="173" fontId="1" fillId="0" borderId="0" xfId="0" applyNumberFormat="1" applyFont="1" applyFill="1" applyAlignment="1">
      <alignment vertical="top"/>
    </xf>
    <xf numFmtId="169" fontId="1" fillId="0" borderId="0" xfId="0" applyFont="1" applyFill="1" applyBorder="1" applyAlignment="1">
      <alignment horizontal="right" vertical="top"/>
    </xf>
    <xf numFmtId="169" fontId="16" fillId="0" borderId="0" xfId="0" applyFont="1" applyFill="1" applyBorder="1" applyAlignment="1">
      <alignment vertical="top"/>
    </xf>
    <xf numFmtId="174" fontId="5" fillId="0" borderId="0" xfId="3" applyFont="1" applyFill="1" applyBorder="1">
      <alignment vertical="top"/>
    </xf>
    <xf numFmtId="174" fontId="4" fillId="0" borderId="0" xfId="3" applyFont="1" applyFill="1" applyBorder="1">
      <alignment vertical="top"/>
    </xf>
    <xf numFmtId="174" fontId="1" fillId="0" borderId="0" xfId="3" applyFont="1" applyFill="1" applyBorder="1" applyAlignment="1">
      <alignment horizontal="right" vertical="top"/>
    </xf>
    <xf numFmtId="169" fontId="5" fillId="0" borderId="0" xfId="0" applyFont="1" applyFill="1" applyBorder="1">
      <alignment vertical="top"/>
    </xf>
    <xf numFmtId="169" fontId="4" fillId="0" borderId="0" xfId="0" applyFont="1" applyFill="1" applyBorder="1">
      <alignment vertical="top"/>
    </xf>
    <xf numFmtId="169" fontId="10" fillId="0" borderId="0" xfId="0" applyFont="1" applyFill="1" applyBorder="1">
      <alignment vertical="top"/>
    </xf>
    <xf numFmtId="169" fontId="5" fillId="0" borderId="0" xfId="0" applyFont="1" applyFill="1" applyBorder="1">
      <alignment vertical="top"/>
    </xf>
    <xf numFmtId="173" fontId="5" fillId="0" borderId="0" xfId="2" applyFont="1" applyFill="1" applyBorder="1" applyAlignment="1">
      <alignment vertical="top"/>
    </xf>
    <xf numFmtId="173" fontId="4" fillId="0" borderId="0" xfId="2" applyFont="1" applyFill="1" applyBorder="1" applyAlignment="1">
      <alignment vertical="top"/>
    </xf>
    <xf numFmtId="173" fontId="1" fillId="0" borderId="0" xfId="2" applyFont="1" applyFill="1" applyBorder="1" applyAlignment="1">
      <alignment horizontal="right" vertical="top"/>
    </xf>
    <xf numFmtId="174" fontId="5" fillId="0" borderId="0" xfId="3" applyFont="1" applyFill="1" applyBorder="1" applyAlignment="1">
      <alignment vertical="top"/>
    </xf>
    <xf numFmtId="174" fontId="4" fillId="0" borderId="0" xfId="3" applyFont="1" applyFill="1" applyBorder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5" fillId="0" borderId="0" xfId="2" applyFont="1" applyFill="1" applyBorder="1">
      <alignment vertical="top"/>
    </xf>
    <xf numFmtId="173" fontId="4" fillId="0" borderId="0" xfId="2" applyFont="1" applyFill="1" applyBorder="1">
      <alignment vertical="top"/>
    </xf>
    <xf numFmtId="173" fontId="4" fillId="0" borderId="0" xfId="0" applyNumberFormat="1" applyFont="1" applyFill="1" applyBorder="1" applyAlignment="1">
      <alignment vertical="top"/>
    </xf>
    <xf numFmtId="173" fontId="1" fillId="0" borderId="0" xfId="0" applyNumberFormat="1" applyFont="1" applyFill="1" applyBorder="1" applyAlignment="1">
      <alignment horizontal="right" vertical="top"/>
    </xf>
    <xf numFmtId="173" fontId="1" fillId="0" borderId="0" xfId="2" applyFont="1" applyFill="1" applyAlignment="1">
      <alignment vertical="top"/>
    </xf>
    <xf numFmtId="169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6" fontId="1" fillId="0" borderId="0" xfId="0" applyNumberFormat="1" applyFont="1">
      <alignment vertical="top"/>
    </xf>
    <xf numFmtId="166" fontId="1" fillId="0" borderId="0" xfId="0" applyNumberFormat="1" applyFont="1" applyFill="1">
      <alignment vertical="top"/>
    </xf>
    <xf numFmtId="166" fontId="1" fillId="0" borderId="0" xfId="0" applyNumberFormat="1" applyFont="1" applyFill="1" applyAlignment="1">
      <alignment vertical="top"/>
    </xf>
    <xf numFmtId="166" fontId="4" fillId="0" borderId="0" xfId="0" applyNumberFormat="1" applyFont="1" applyFill="1">
      <alignment vertical="top"/>
    </xf>
    <xf numFmtId="169" fontId="5" fillId="0" borderId="0" xfId="0" applyNumberFormat="1" applyFont="1" applyFill="1">
      <alignment vertical="top"/>
    </xf>
    <xf numFmtId="169" fontId="4" fillId="0" borderId="0" xfId="0" applyNumberFormat="1" applyFont="1" applyFill="1">
      <alignment vertical="top"/>
    </xf>
    <xf numFmtId="169" fontId="1" fillId="0" borderId="0" xfId="0" applyNumberFormat="1" applyFont="1" applyAlignment="1">
      <alignment horizontal="right" vertical="top"/>
    </xf>
    <xf numFmtId="169" fontId="1" fillId="0" borderId="0" xfId="0" applyNumberFormat="1" applyFont="1">
      <alignment vertical="top"/>
    </xf>
    <xf numFmtId="169" fontId="1" fillId="0" borderId="0" xfId="0" applyNumberFormat="1" applyFont="1" applyFill="1" applyAlignment="1">
      <alignment vertical="top"/>
    </xf>
    <xf numFmtId="167" fontId="1" fillId="0" borderId="0" xfId="0" applyNumberFormat="1" applyFont="1">
      <alignment vertical="top"/>
    </xf>
    <xf numFmtId="169" fontId="1" fillId="0" borderId="0" xfId="0" applyFont="1" applyFill="1" applyAlignment="1">
      <alignment horizontal="right" vertical="top"/>
    </xf>
    <xf numFmtId="167" fontId="5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Border="1" applyAlignment="1">
      <alignment vertical="top"/>
    </xf>
    <xf numFmtId="169" fontId="5" fillId="0" borderId="0" xfId="0" applyFont="1" applyFill="1" applyBorder="1" applyAlignment="1">
      <alignment horizontal="right" vertical="top"/>
    </xf>
    <xf numFmtId="169" fontId="4" fillId="0" borderId="0" xfId="0" applyFont="1" applyFill="1" applyBorder="1" applyAlignment="1">
      <alignment horizontal="right" vertical="top"/>
    </xf>
    <xf numFmtId="169" fontId="0" fillId="0" borderId="0" xfId="0" applyFont="1" applyFill="1" applyBorder="1" applyAlignment="1">
      <alignment horizontal="right" vertical="top"/>
    </xf>
    <xf numFmtId="169" fontId="1" fillId="0" borderId="0" xfId="0" applyFont="1" applyAlignment="1">
      <alignment horizontal="left" vertical="top"/>
    </xf>
    <xf numFmtId="166" fontId="1" fillId="0" borderId="0" xfId="0" applyNumberFormat="1" applyFont="1" applyFill="1" applyAlignment="1">
      <alignment vertical="top"/>
    </xf>
    <xf numFmtId="166" fontId="21" fillId="0" borderId="0" xfId="0" applyNumberFormat="1" applyFont="1" applyFill="1" applyAlignment="1">
      <alignment vertical="top"/>
    </xf>
    <xf numFmtId="173" fontId="1" fillId="0" borderId="0" xfId="2" applyFont="1" applyFill="1" applyBorder="1">
      <alignment vertical="top"/>
    </xf>
    <xf numFmtId="174" fontId="1" fillId="0" borderId="0" xfId="3" applyFont="1" applyFill="1" applyBorder="1">
      <alignment vertical="top"/>
    </xf>
    <xf numFmtId="173" fontId="4" fillId="0" borderId="0" xfId="2" applyFont="1" applyFill="1" applyAlignment="1">
      <alignment vertical="top"/>
    </xf>
    <xf numFmtId="173" fontId="1" fillId="0" borderId="0" xfId="2" applyFont="1" applyFill="1" applyAlignment="1">
      <alignment horizontal="right" vertical="top"/>
    </xf>
    <xf numFmtId="169" fontId="4" fillId="0" borderId="0" xfId="0" applyFont="1" applyFill="1">
      <alignment vertical="top"/>
    </xf>
    <xf numFmtId="169" fontId="0" fillId="0" borderId="0" xfId="0" applyFont="1" applyFill="1" applyAlignment="1">
      <alignment vertical="top"/>
    </xf>
    <xf numFmtId="173" fontId="5" fillId="0" borderId="0" xfId="2" applyFont="1" applyFill="1">
      <alignment vertical="top"/>
    </xf>
    <xf numFmtId="173" fontId="4" fillId="0" borderId="0" xfId="2" applyFont="1" applyFill="1">
      <alignment vertical="top"/>
    </xf>
    <xf numFmtId="173" fontId="0" fillId="0" borderId="0" xfId="2" applyFont="1" applyFill="1">
      <alignment vertical="top"/>
    </xf>
    <xf numFmtId="169" fontId="0" fillId="0" borderId="0" xfId="0" applyFont="1" applyFill="1" applyAlignment="1">
      <alignment horizontal="right" vertical="top"/>
    </xf>
    <xf numFmtId="169" fontId="19" fillId="0" borderId="0" xfId="0" applyNumberFormat="1" applyFont="1" applyFill="1">
      <alignment vertical="top"/>
    </xf>
    <xf numFmtId="169" fontId="20" fillId="0" borderId="0" xfId="0" applyNumberFormat="1" applyFont="1" applyFill="1">
      <alignment vertical="top"/>
    </xf>
    <xf numFmtId="169" fontId="21" fillId="0" borderId="0" xfId="0" applyNumberFormat="1" applyFont="1" applyFill="1">
      <alignment vertical="top"/>
    </xf>
    <xf numFmtId="173" fontId="5" fillId="0" borderId="0" xfId="2" applyNumberFormat="1" applyFont="1" applyFill="1" applyBorder="1">
      <alignment vertical="top"/>
    </xf>
    <xf numFmtId="173" fontId="4" fillId="0" borderId="0" xfId="2" applyNumberFormat="1" applyFont="1" applyFill="1" applyBorder="1">
      <alignment vertical="top"/>
    </xf>
    <xf numFmtId="173" fontId="1" fillId="0" borderId="0" xfId="2" applyNumberFormat="1" applyFont="1" applyFill="1" applyBorder="1">
      <alignment vertical="top"/>
    </xf>
    <xf numFmtId="173" fontId="1" fillId="0" borderId="0" xfId="2" applyNumberFormat="1" applyFont="1" applyFill="1">
      <alignment vertical="top"/>
    </xf>
    <xf numFmtId="168" fontId="1" fillId="0" borderId="0" xfId="0" applyNumberFormat="1" applyFont="1" applyFill="1">
      <alignment vertical="top"/>
    </xf>
    <xf numFmtId="172" fontId="1" fillId="0" borderId="0" xfId="9" applyFont="1">
      <alignment vertical="top"/>
    </xf>
    <xf numFmtId="169" fontId="16" fillId="0" borderId="0" xfId="0" applyFont="1" applyFill="1" applyAlignment="1">
      <alignment vertical="top"/>
    </xf>
    <xf numFmtId="169" fontId="5" fillId="0" borderId="0" xfId="0" applyFont="1" applyFill="1" applyAlignment="1">
      <alignment vertical="top"/>
    </xf>
    <xf numFmtId="169" fontId="4" fillId="0" borderId="0" xfId="0" applyFont="1" applyFill="1" applyAlignment="1">
      <alignment vertical="top"/>
    </xf>
    <xf numFmtId="169" fontId="1" fillId="0" borderId="0" xfId="0" applyFont="1" applyAlignment="1">
      <alignment horizontal="right" vertical="top"/>
    </xf>
    <xf numFmtId="169" fontId="1" fillId="0" borderId="0" xfId="0" applyFont="1" applyAlignment="1">
      <alignment vertical="top"/>
    </xf>
    <xf numFmtId="169" fontId="5" fillId="0" borderId="0" xfId="0" applyFont="1" applyAlignment="1">
      <alignment vertical="top"/>
    </xf>
    <xf numFmtId="169" fontId="17" fillId="0" borderId="0" xfId="0" applyFont="1" applyAlignment="1">
      <alignment vertical="top"/>
    </xf>
    <xf numFmtId="169" fontId="1" fillId="3" borderId="0" xfId="0" applyFont="1" applyFill="1" applyAlignment="1">
      <alignment vertical="top"/>
    </xf>
    <xf numFmtId="169" fontId="6" fillId="0" borderId="0" xfId="0" applyFont="1" applyAlignment="1">
      <alignment vertical="top"/>
    </xf>
    <xf numFmtId="169" fontId="1" fillId="4" borderId="0" xfId="0" applyFont="1" applyFill="1" applyAlignment="1">
      <alignment horizontal="right" vertical="top"/>
    </xf>
    <xf numFmtId="169" fontId="1" fillId="4" borderId="0" xfId="0" applyFont="1" applyFill="1" applyBorder="1" applyAlignment="1">
      <alignment horizontal="right" vertical="top"/>
    </xf>
    <xf numFmtId="173" fontId="3" fillId="5" borderId="0" xfId="2" applyFont="1" applyFill="1">
      <alignment vertical="top"/>
    </xf>
    <xf numFmtId="169" fontId="3" fillId="5" borderId="0" xfId="0" applyFont="1" applyFill="1">
      <alignment vertical="top"/>
    </xf>
    <xf numFmtId="169" fontId="3" fillId="5" borderId="0" xfId="0" applyFont="1" applyFill="1" applyAlignment="1">
      <alignment vertical="top"/>
    </xf>
    <xf numFmtId="173" fontId="3" fillId="5" borderId="0" xfId="2" applyFont="1" applyFill="1" applyAlignment="1">
      <alignment vertical="top"/>
    </xf>
    <xf numFmtId="169" fontId="1" fillId="5" borderId="0" xfId="0" applyFont="1" applyFill="1">
      <alignment vertical="top"/>
    </xf>
    <xf numFmtId="169" fontId="1" fillId="5" borderId="0" xfId="0" applyFont="1" applyFill="1" applyAlignment="1">
      <alignment vertical="top"/>
    </xf>
    <xf numFmtId="169" fontId="1" fillId="6" borderId="0" xfId="0" applyFont="1" applyFill="1" applyAlignment="1">
      <alignment horizontal="right" vertical="top"/>
    </xf>
    <xf numFmtId="169" fontId="0" fillId="6" borderId="0" xfId="0" applyFont="1" applyFill="1">
      <alignment vertical="top"/>
    </xf>
    <xf numFmtId="174" fontId="0" fillId="6" borderId="0" xfId="3" applyFont="1" applyFill="1" applyAlignment="1">
      <alignment vertical="top"/>
    </xf>
    <xf numFmtId="174" fontId="0" fillId="6" borderId="0" xfId="3" applyFont="1" applyFill="1">
      <alignment vertical="top"/>
    </xf>
    <xf numFmtId="169" fontId="1" fillId="6" borderId="0" xfId="0" applyFont="1" applyFill="1">
      <alignment vertical="top"/>
    </xf>
    <xf numFmtId="166" fontId="1" fillId="6" borderId="0" xfId="0" applyNumberFormat="1" applyFont="1" applyFill="1">
      <alignment vertical="top"/>
    </xf>
    <xf numFmtId="169" fontId="3" fillId="4" borderId="0" xfId="0" applyFont="1" applyFill="1">
      <alignment vertical="top"/>
    </xf>
    <xf numFmtId="169" fontId="5" fillId="6" borderId="0" xfId="0" applyFont="1" applyFill="1" applyAlignment="1">
      <alignment vertical="top"/>
    </xf>
    <xf numFmtId="169" fontId="4" fillId="6" borderId="0" xfId="0" applyFont="1" applyFill="1" applyAlignment="1">
      <alignment vertical="top"/>
    </xf>
    <xf numFmtId="169" fontId="1" fillId="6" borderId="0" xfId="0" applyFont="1" applyFill="1" applyAlignment="1">
      <alignment horizontal="right" vertical="top"/>
    </xf>
    <xf numFmtId="169" fontId="1" fillId="6" borderId="0" xfId="0" applyFont="1" applyFill="1" applyAlignment="1">
      <alignment vertical="top"/>
    </xf>
    <xf numFmtId="169" fontId="1" fillId="4" borderId="0" xfId="0" applyFont="1" applyFill="1" applyBorder="1">
      <alignment vertical="top"/>
    </xf>
    <xf numFmtId="169" fontId="3" fillId="6" borderId="2" xfId="0" applyFont="1" applyFill="1" applyBorder="1" applyAlignment="1">
      <alignment vertical="top"/>
    </xf>
    <xf numFmtId="169" fontId="3" fillId="5" borderId="0" xfId="0" applyFont="1" applyFill="1" applyAlignment="1">
      <alignment vertical="top"/>
    </xf>
    <xf numFmtId="174" fontId="1" fillId="6" borderId="0" xfId="3" applyFont="1" applyFill="1" applyAlignment="1">
      <alignment vertical="top"/>
    </xf>
  </cellXfs>
  <cellStyles count="10">
    <cellStyle name="Comma" xfId="1" builtinId="3" hidden="1"/>
    <cellStyle name="Comma [0]" xfId="6" builtinId="6" hidden="1"/>
    <cellStyle name="Currency" xfId="7" builtinId="4" hidden="1"/>
    <cellStyle name="Currency [0]" xfId="8" builtinId="7" hidden="1"/>
    <cellStyle name="DateLong" xfId="2"/>
    <cellStyle name="DateShort" xfId="3"/>
    <cellStyle name="Factor" xfId="4"/>
    <cellStyle name="Normal" xfId="0" builtinId="0" customBuiltin="1"/>
    <cellStyle name="Percent" xfId="5" builtinId="5" customBuiltin="1"/>
    <cellStyle name="Year" xfId="9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3"/>
    <outlinePr summaryBelow="0" summaryRight="0"/>
  </sheetPr>
  <dimension ref="A1:AG19"/>
  <sheetViews>
    <sheetView defaultGridColor="0" colorId="22" zoomScale="80" zoomScaleNormal="80" workbookViewId="0">
      <pane xSplit="8" ySplit="5" topLeftCell="I6" activePane="bottomRight" state="frozen"/>
      <selection activeCell="F2" sqref="F2"/>
      <selection pane="topRight" activeCell="F2" sqref="F2"/>
      <selection pane="bottomLeft" activeCell="F2" sqref="F2"/>
      <selection pane="bottomRight" activeCell="I6" sqref="I6"/>
    </sheetView>
  </sheetViews>
  <sheetFormatPr defaultColWidth="0" defaultRowHeight="13.2" x14ac:dyDescent="0.25"/>
  <cols>
    <col min="1" max="2" width="1.33203125" style="1" customWidth="1"/>
    <col min="3" max="3" width="1.33203125" style="32" customWidth="1"/>
    <col min="4" max="4" width="1.33203125" style="34" customWidth="1"/>
    <col min="5" max="5" width="40.6640625" style="16" customWidth="1"/>
    <col min="6" max="6" width="12.6640625" style="16" customWidth="1"/>
    <col min="7" max="8" width="11.6640625" style="16" customWidth="1"/>
    <col min="9" max="33" width="9.109375" style="16" customWidth="1"/>
    <col min="34" max="16384" width="9.109375" style="16" hidden="1"/>
  </cols>
  <sheetData>
    <row r="1" spans="1:8" ht="24.6" x14ac:dyDescent="0.25">
      <c r="A1" s="44" t="str">
        <f ca="1" xml:space="preserve"> RIGHT(CELL("filename", A1), LEN(CELL("filename", A1)) - SEARCH("]", CELL("filename", A1)))</f>
        <v>InpC</v>
      </c>
    </row>
    <row r="2" spans="1:8" s="45" customFormat="1" x14ac:dyDescent="0.25">
      <c r="A2" s="43"/>
      <c r="B2" s="43"/>
      <c r="C2" s="85"/>
      <c r="D2" s="97"/>
      <c r="F2" s="187">
        <f xml:space="preserve"> Check!$F$9</f>
        <v>0</v>
      </c>
      <c r="G2" s="66" t="s">
        <v>40</v>
      </c>
    </row>
    <row r="3" spans="1:8" s="29" customFormat="1" x14ac:dyDescent="0.25">
      <c r="A3" s="1"/>
      <c r="B3" s="1"/>
      <c r="C3" s="32"/>
      <c r="D3" s="34"/>
      <c r="F3" s="188"/>
      <c r="G3" s="184" t="s">
        <v>42</v>
      </c>
    </row>
    <row r="4" spans="1:8" s="3" customFormat="1" x14ac:dyDescent="0.25">
      <c r="A4" s="1"/>
      <c r="B4" s="1"/>
      <c r="C4" s="32"/>
      <c r="D4" s="34"/>
      <c r="F4" s="188">
        <f xml:space="preserve"> Check!$F$20</f>
        <v>0</v>
      </c>
      <c r="G4" s="184" t="s">
        <v>41</v>
      </c>
    </row>
    <row r="5" spans="1:8" s="3" customFormat="1" x14ac:dyDescent="0.25">
      <c r="A5" s="1"/>
      <c r="B5" s="1"/>
      <c r="C5" s="32"/>
      <c r="D5" s="34"/>
      <c r="E5" s="68"/>
      <c r="F5" s="83" t="s">
        <v>32</v>
      </c>
      <c r="G5" s="84" t="s">
        <v>30</v>
      </c>
      <c r="H5" s="7"/>
    </row>
    <row r="7" spans="1:8" x14ac:dyDescent="0.25">
      <c r="A7" s="1" t="s">
        <v>8</v>
      </c>
    </row>
    <row r="9" spans="1:8" s="17" customFormat="1" x14ac:dyDescent="0.25">
      <c r="A9" s="14"/>
      <c r="B9" s="14"/>
      <c r="C9" s="161"/>
      <c r="D9" s="162"/>
      <c r="E9" s="17" t="s">
        <v>70</v>
      </c>
      <c r="F9" s="189">
        <v>41182</v>
      </c>
      <c r="G9" s="17" t="s">
        <v>10</v>
      </c>
    </row>
    <row r="10" spans="1:8" s="67" customFormat="1" x14ac:dyDescent="0.25">
      <c r="A10" s="48"/>
      <c r="B10" s="48"/>
      <c r="C10" s="163"/>
      <c r="D10" s="53"/>
      <c r="E10" s="67" t="s">
        <v>19</v>
      </c>
      <c r="F10" s="190">
        <v>6</v>
      </c>
      <c r="G10" s="67" t="s">
        <v>20</v>
      </c>
    </row>
    <row r="11" spans="1:8" x14ac:dyDescent="0.25">
      <c r="E11" s="47" t="s">
        <v>22</v>
      </c>
      <c r="F11" s="191">
        <v>3</v>
      </c>
      <c r="G11" s="47" t="s">
        <v>23</v>
      </c>
    </row>
    <row r="12" spans="1:8" x14ac:dyDescent="0.25">
      <c r="F12" s="11"/>
    </row>
    <row r="13" spans="1:8" s="17" customFormat="1" x14ac:dyDescent="0.25">
      <c r="A13" s="14"/>
      <c r="B13" s="14"/>
      <c r="C13" s="161"/>
      <c r="D13" s="162"/>
      <c r="E13" s="17" t="s">
        <v>58</v>
      </c>
      <c r="F13" s="192">
        <v>41364</v>
      </c>
      <c r="G13" s="17" t="s">
        <v>10</v>
      </c>
    </row>
    <row r="14" spans="1:8" s="17" customFormat="1" x14ac:dyDescent="0.25">
      <c r="A14" s="14"/>
      <c r="B14" s="14"/>
      <c r="C14" s="161"/>
      <c r="D14" s="162"/>
      <c r="E14" s="56" t="s">
        <v>54</v>
      </c>
      <c r="F14" s="193">
        <v>10</v>
      </c>
      <c r="G14" s="56" t="s">
        <v>55</v>
      </c>
    </row>
    <row r="16" spans="1:8" x14ac:dyDescent="0.25">
      <c r="B16" s="1" t="s">
        <v>49</v>
      </c>
    </row>
    <row r="17" spans="1:8" s="100" customFormat="1" x14ac:dyDescent="0.25">
      <c r="A17" s="27"/>
      <c r="B17" s="27"/>
      <c r="C17" s="38"/>
      <c r="D17" s="115"/>
      <c r="E17" s="11" t="s">
        <v>57</v>
      </c>
      <c r="F17" s="194" t="s">
        <v>61</v>
      </c>
      <c r="G17" s="11" t="s">
        <v>45</v>
      </c>
      <c r="H17" s="11"/>
    </row>
    <row r="18" spans="1:8" s="100" customFormat="1" x14ac:dyDescent="0.25">
      <c r="A18" s="27"/>
      <c r="B18" s="27"/>
      <c r="C18" s="38"/>
      <c r="D18" s="115"/>
      <c r="E18" s="11" t="s">
        <v>51</v>
      </c>
      <c r="F18" s="194" t="s">
        <v>52</v>
      </c>
      <c r="G18" s="11" t="s">
        <v>45</v>
      </c>
      <c r="H18" s="11"/>
    </row>
    <row r="19" spans="1:8" s="100" customFormat="1" x14ac:dyDescent="0.25">
      <c r="A19" s="27"/>
      <c r="B19" s="27"/>
      <c r="C19" s="38"/>
      <c r="D19" s="115"/>
      <c r="E19" s="11" t="s">
        <v>53</v>
      </c>
      <c r="F19" s="194" t="s">
        <v>60</v>
      </c>
      <c r="G19" s="11" t="s">
        <v>45</v>
      </c>
      <c r="H19" s="11"/>
    </row>
  </sheetData>
  <phoneticPr fontId="2" type="noConversion"/>
  <conditionalFormatting sqref="F3:F4">
    <cfRule type="cellIs" dxfId="37" priority="1" stopIfTrue="1" operator="notEqual">
      <formula>0</formula>
    </cfRule>
    <cfRule type="cellIs" dxfId="36" priority="2" stopIfTrue="1" operator="equal">
      <formula>""</formula>
    </cfRule>
  </conditionalFormatting>
  <conditionalFormatting sqref="F2">
    <cfRule type="cellIs" dxfId="35" priority="3" stopIfTrue="1" operator="notEqual">
      <formula>0</formula>
    </cfRule>
    <cfRule type="cellIs" dxfId="34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99"/>
    <outlinePr summaryBelow="0" summaryRight="0"/>
  </sheetPr>
  <dimension ref="A1:CA5"/>
  <sheetViews>
    <sheetView defaultGridColor="0" colorId="22" zoomScale="80" zoomScaleNormal="80" workbookViewId="0">
      <pane xSplit="9" ySplit="5" topLeftCell="J6" activePane="bottomRight" state="frozen"/>
      <selection activeCell="F2" sqref="F2"/>
      <selection pane="topRight" activeCell="F2" sqref="F2"/>
      <selection pane="bottomLeft" activeCell="F2" sqref="F2"/>
      <selection pane="bottomRight" activeCell="J6" sqref="J6"/>
    </sheetView>
  </sheetViews>
  <sheetFormatPr defaultColWidth="0" defaultRowHeight="13.2" x14ac:dyDescent="0.25"/>
  <cols>
    <col min="1" max="1" width="1.33203125" style="7" customWidth="1"/>
    <col min="2" max="2" width="1.33203125" style="1" customWidth="1"/>
    <col min="3" max="3" width="1.33203125" style="32" customWidth="1"/>
    <col min="4" max="4" width="1.33203125" style="2" customWidth="1"/>
    <col min="5" max="5" width="40.6640625" style="3" customWidth="1"/>
    <col min="6" max="6" width="12.6640625" style="3" customWidth="1"/>
    <col min="7" max="8" width="11.6640625" style="3" customWidth="1"/>
    <col min="9" max="9" width="2.6640625" style="3" customWidth="1"/>
    <col min="10" max="33" width="11.6640625" style="3" customWidth="1"/>
    <col min="34" max="79" width="0" style="12" hidden="1" customWidth="1"/>
    <col min="80" max="16384" width="11.6640625" style="12" hidden="1"/>
  </cols>
  <sheetData>
    <row r="1" spans="1:33" s="69" customFormat="1" ht="24.6" x14ac:dyDescent="0.25">
      <c r="A1" s="44" t="str">
        <f ca="1" xml:space="preserve"> RIGHT(CELL("filename", A1), LEN(CELL("filename", A1)) - SEARCH("]", CELL("filename", A1)))</f>
        <v>InpS</v>
      </c>
      <c r="B1" s="1"/>
      <c r="C1" s="32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01" customFormat="1" x14ac:dyDescent="0.25">
      <c r="A2" s="42"/>
      <c r="B2" s="43"/>
      <c r="C2" s="85"/>
      <c r="D2" s="86"/>
      <c r="E2" s="65" t="str">
        <f xml:space="preserve"> Time!E$18</f>
        <v>Model period ending</v>
      </c>
      <c r="F2" s="187">
        <f xml:space="preserve"> Check!$F$9</f>
        <v>0</v>
      </c>
      <c r="G2" s="66" t="s">
        <v>40</v>
      </c>
      <c r="H2" s="45"/>
      <c r="I2" s="45"/>
      <c r="J2" s="45">
        <f xml:space="preserve"> Time!J$18</f>
        <v>41182</v>
      </c>
      <c r="K2" s="45">
        <f xml:space="preserve"> Time!K$18</f>
        <v>41364</v>
      </c>
      <c r="L2" s="45">
        <f xml:space="preserve"> Time!L$18</f>
        <v>41547</v>
      </c>
      <c r="M2" s="45">
        <f xml:space="preserve"> Time!M$18</f>
        <v>41729</v>
      </c>
      <c r="N2" s="45">
        <f xml:space="preserve"> Time!N$18</f>
        <v>41912</v>
      </c>
      <c r="O2" s="45">
        <f xml:space="preserve"> Time!O$18</f>
        <v>42094</v>
      </c>
      <c r="P2" s="45">
        <f xml:space="preserve"> Time!P$18</f>
        <v>42277</v>
      </c>
      <c r="Q2" s="45">
        <f xml:space="preserve"> Time!Q$18</f>
        <v>42460</v>
      </c>
      <c r="R2" s="45">
        <f xml:space="preserve"> Time!R$18</f>
        <v>42643</v>
      </c>
      <c r="S2" s="45">
        <f xml:space="preserve"> Time!S$18</f>
        <v>42825</v>
      </c>
      <c r="T2" s="45">
        <f xml:space="preserve"> Time!T$18</f>
        <v>43008</v>
      </c>
      <c r="U2" s="45">
        <f xml:space="preserve"> Time!U$18</f>
        <v>43190</v>
      </c>
      <c r="V2" s="45">
        <f xml:space="preserve"> Time!V$18</f>
        <v>43373</v>
      </c>
      <c r="W2" s="45">
        <f xml:space="preserve"> Time!W$18</f>
        <v>43555</v>
      </c>
      <c r="X2" s="45">
        <f xml:space="preserve"> Time!X$18</f>
        <v>43738</v>
      </c>
      <c r="Y2" s="45">
        <f xml:space="preserve"> Time!Y$18</f>
        <v>43921</v>
      </c>
      <c r="Z2" s="45">
        <f xml:space="preserve"> Time!Z$18</f>
        <v>44104</v>
      </c>
      <c r="AA2" s="45">
        <f xml:space="preserve"> Time!AA$18</f>
        <v>44286</v>
      </c>
      <c r="AB2" s="45">
        <f xml:space="preserve"> Time!AB$18</f>
        <v>44469</v>
      </c>
      <c r="AC2" s="45">
        <f xml:space="preserve"> Time!AC$18</f>
        <v>44651</v>
      </c>
      <c r="AD2" s="45">
        <f xml:space="preserve"> Time!AD$18</f>
        <v>44834</v>
      </c>
      <c r="AE2" s="45">
        <f xml:space="preserve"> Time!AE$18</f>
        <v>45016</v>
      </c>
      <c r="AF2" s="45">
        <f xml:space="preserve"> Time!AF$18</f>
        <v>45199</v>
      </c>
      <c r="AG2" s="45">
        <f xml:space="preserve"> Time!AG$18</f>
        <v>45382</v>
      </c>
    </row>
    <row r="3" spans="1:33" s="30" customFormat="1" x14ac:dyDescent="0.25">
      <c r="A3" s="27"/>
      <c r="B3" s="27"/>
      <c r="C3" s="38"/>
      <c r="D3" s="115"/>
      <c r="E3" s="29" t="str">
        <f xml:space="preserve"> Time!E$88</f>
        <v>Timeline label</v>
      </c>
      <c r="F3" s="188"/>
      <c r="G3" s="184" t="s">
        <v>42</v>
      </c>
      <c r="H3" s="29"/>
      <c r="I3" s="29"/>
      <c r="J3" s="195" t="str">
        <f xml:space="preserve"> Time!J$88</f>
        <v>Pre-fcst</v>
      </c>
      <c r="K3" s="195" t="str">
        <f xml:space="preserve"> Time!K$88</f>
        <v>Pre-fcst</v>
      </c>
      <c r="L3" s="195" t="str">
        <f xml:space="preserve"> Time!L$88</f>
        <v>Forecast</v>
      </c>
      <c r="M3" s="195" t="str">
        <f xml:space="preserve"> Time!M$88</f>
        <v>Forecast</v>
      </c>
      <c r="N3" s="195" t="str">
        <f xml:space="preserve"> Time!N$88</f>
        <v>Forecast</v>
      </c>
      <c r="O3" s="195" t="str">
        <f xml:space="preserve"> Time!O$88</f>
        <v>Forecast</v>
      </c>
      <c r="P3" s="195" t="str">
        <f xml:space="preserve"> Time!P$88</f>
        <v>Forecast</v>
      </c>
      <c r="Q3" s="195" t="str">
        <f xml:space="preserve"> Time!Q$88</f>
        <v>Forecast</v>
      </c>
      <c r="R3" s="195" t="str">
        <f xml:space="preserve"> Time!R$88</f>
        <v>Forecast</v>
      </c>
      <c r="S3" s="195" t="str">
        <f xml:space="preserve"> Time!S$88</f>
        <v>Forecast</v>
      </c>
      <c r="T3" s="195" t="str">
        <f xml:space="preserve"> Time!T$88</f>
        <v>Forecast</v>
      </c>
      <c r="U3" s="195" t="str">
        <f xml:space="preserve"> Time!U$88</f>
        <v>Forecast</v>
      </c>
      <c r="V3" s="195" t="str">
        <f xml:space="preserve"> Time!V$88</f>
        <v>Forecast</v>
      </c>
      <c r="W3" s="195" t="str">
        <f xml:space="preserve"> Time!W$88</f>
        <v>Forecast</v>
      </c>
      <c r="X3" s="195" t="str">
        <f xml:space="preserve"> Time!X$88</f>
        <v>Forecast</v>
      </c>
      <c r="Y3" s="195" t="str">
        <f xml:space="preserve"> Time!Y$88</f>
        <v>Forecast</v>
      </c>
      <c r="Z3" s="195" t="str">
        <f xml:space="preserve"> Time!Z$88</f>
        <v>Forecast</v>
      </c>
      <c r="AA3" s="195" t="str">
        <f xml:space="preserve"> Time!AA$88</f>
        <v>Forecast</v>
      </c>
      <c r="AB3" s="195" t="str">
        <f xml:space="preserve"> Time!AB$88</f>
        <v>Forecast</v>
      </c>
      <c r="AC3" s="195" t="str">
        <f xml:space="preserve"> Time!AC$88</f>
        <v>Forecast</v>
      </c>
      <c r="AD3" s="195" t="str">
        <f xml:space="preserve"> Time!AD$88</f>
        <v>Forecast</v>
      </c>
      <c r="AE3" s="195" t="str">
        <f xml:space="preserve"> Time!AE$88</f>
        <v>Forecast</v>
      </c>
      <c r="AF3" s="195" t="str">
        <f xml:space="preserve"> Time!AF$88</f>
        <v>Post-fcst</v>
      </c>
      <c r="AG3" s="195" t="str">
        <f xml:space="preserve"> Time!AG$88</f>
        <v>Post-fcst</v>
      </c>
    </row>
    <row r="4" spans="1:33" x14ac:dyDescent="0.25">
      <c r="E4" s="3" t="str">
        <f xml:space="preserve"> Time!E$28</f>
        <v>Financial year ending</v>
      </c>
      <c r="F4" s="188">
        <f xml:space="preserve"> Check!$F$20</f>
        <v>0</v>
      </c>
      <c r="G4" s="184" t="s">
        <v>41</v>
      </c>
      <c r="J4" s="54">
        <f xml:space="preserve"> Time!J$28</f>
        <v>2013</v>
      </c>
      <c r="K4" s="54">
        <f xml:space="preserve"> Time!K$28</f>
        <v>2013</v>
      </c>
      <c r="L4" s="54">
        <f xml:space="preserve"> Time!L$28</f>
        <v>2014</v>
      </c>
      <c r="M4" s="54">
        <f xml:space="preserve"> Time!M$28</f>
        <v>2014</v>
      </c>
      <c r="N4" s="54">
        <f xml:space="preserve"> Time!N$28</f>
        <v>2015</v>
      </c>
      <c r="O4" s="54">
        <f xml:space="preserve"> Time!O$28</f>
        <v>2015</v>
      </c>
      <c r="P4" s="54">
        <f xml:space="preserve"> Time!P$28</f>
        <v>2016</v>
      </c>
      <c r="Q4" s="54">
        <f xml:space="preserve"> Time!Q$28</f>
        <v>2016</v>
      </c>
      <c r="R4" s="54">
        <f xml:space="preserve"> Time!R$28</f>
        <v>2017</v>
      </c>
      <c r="S4" s="54">
        <f xml:space="preserve"> Time!S$28</f>
        <v>2017</v>
      </c>
      <c r="T4" s="54">
        <f xml:space="preserve"> Time!T$28</f>
        <v>2018</v>
      </c>
      <c r="U4" s="54">
        <f xml:space="preserve"> Time!U$28</f>
        <v>2018</v>
      </c>
      <c r="V4" s="54">
        <f xml:space="preserve"> Time!V$28</f>
        <v>2019</v>
      </c>
      <c r="W4" s="54">
        <f xml:space="preserve"> Time!W$28</f>
        <v>2019</v>
      </c>
      <c r="X4" s="54">
        <f xml:space="preserve"> Time!X$28</f>
        <v>2020</v>
      </c>
      <c r="Y4" s="54">
        <f xml:space="preserve"> Time!Y$28</f>
        <v>2020</v>
      </c>
      <c r="Z4" s="54">
        <f xml:space="preserve"> Time!Z$28</f>
        <v>2021</v>
      </c>
      <c r="AA4" s="54">
        <f xml:space="preserve"> Time!AA$28</f>
        <v>2021</v>
      </c>
      <c r="AB4" s="54">
        <f xml:space="preserve"> Time!AB$28</f>
        <v>2022</v>
      </c>
      <c r="AC4" s="54">
        <f xml:space="preserve"> Time!AC$28</f>
        <v>2022</v>
      </c>
      <c r="AD4" s="54">
        <f xml:space="preserve"> Time!AD$28</f>
        <v>2023</v>
      </c>
      <c r="AE4" s="54">
        <f xml:space="preserve"> Time!AE$28</f>
        <v>2023</v>
      </c>
      <c r="AF4" s="54">
        <f xml:space="preserve"> Time!AF$28</f>
        <v>2024</v>
      </c>
      <c r="AG4" s="54">
        <f xml:space="preserve"> Time!AG$28</f>
        <v>2024</v>
      </c>
    </row>
    <row r="5" spans="1:33" x14ac:dyDescent="0.25">
      <c r="E5" s="3" t="str">
        <f xml:space="preserve"> Time!E$9</f>
        <v>Model column counter</v>
      </c>
      <c r="F5" s="83" t="s">
        <v>32</v>
      </c>
      <c r="G5" s="84" t="s">
        <v>30</v>
      </c>
      <c r="H5" s="83" t="s">
        <v>31</v>
      </c>
      <c r="J5" s="3">
        <f xml:space="preserve"> Time!J$9</f>
        <v>1</v>
      </c>
      <c r="K5" s="3">
        <f xml:space="preserve"> Time!K$9</f>
        <v>2</v>
      </c>
      <c r="L5" s="3">
        <f xml:space="preserve"> Time!L$9</f>
        <v>3</v>
      </c>
      <c r="M5" s="3">
        <f xml:space="preserve"> Time!M$9</f>
        <v>4</v>
      </c>
      <c r="N5" s="3">
        <f xml:space="preserve"> Time!N$9</f>
        <v>5</v>
      </c>
      <c r="O5" s="3">
        <f xml:space="preserve"> Time!O$9</f>
        <v>6</v>
      </c>
      <c r="P5" s="3">
        <f xml:space="preserve"> Time!P$9</f>
        <v>7</v>
      </c>
      <c r="Q5" s="3">
        <f xml:space="preserve"> Time!Q$9</f>
        <v>8</v>
      </c>
      <c r="R5" s="3">
        <f xml:space="preserve"> Time!R$9</f>
        <v>9</v>
      </c>
      <c r="S5" s="3">
        <f xml:space="preserve"> Time!S$9</f>
        <v>10</v>
      </c>
      <c r="T5" s="3">
        <f xml:space="preserve"> Time!T$9</f>
        <v>11</v>
      </c>
      <c r="U5" s="3">
        <f xml:space="preserve"> Time!U$9</f>
        <v>12</v>
      </c>
      <c r="V5" s="3">
        <f xml:space="preserve"> Time!V$9</f>
        <v>13</v>
      </c>
      <c r="W5" s="3">
        <f xml:space="preserve"> Time!W$9</f>
        <v>14</v>
      </c>
      <c r="X5" s="3">
        <f xml:space="preserve"> Time!X$9</f>
        <v>15</v>
      </c>
      <c r="Y5" s="3">
        <f xml:space="preserve"> Time!Y$9</f>
        <v>16</v>
      </c>
      <c r="Z5" s="3">
        <f xml:space="preserve"> Time!Z$9</f>
        <v>17</v>
      </c>
      <c r="AA5" s="3">
        <f xml:space="preserve"> Time!AA$9</f>
        <v>18</v>
      </c>
      <c r="AB5" s="3">
        <f xml:space="preserve"> Time!AB$9</f>
        <v>19</v>
      </c>
      <c r="AC5" s="3">
        <f xml:space="preserve"> Time!AC$9</f>
        <v>20</v>
      </c>
      <c r="AD5" s="3">
        <f xml:space="preserve"> Time!AD$9</f>
        <v>21</v>
      </c>
      <c r="AE5" s="3">
        <f xml:space="preserve"> Time!AE$9</f>
        <v>22</v>
      </c>
      <c r="AF5" s="3">
        <f xml:space="preserve"> Time!AF$9</f>
        <v>23</v>
      </c>
      <c r="AG5" s="3">
        <f xml:space="preserve"> Time!AG$9</f>
        <v>24</v>
      </c>
    </row>
  </sheetData>
  <conditionalFormatting sqref="J3:AG3">
    <cfRule type="cellIs" dxfId="33" priority="7" stopIfTrue="1" operator="equal">
      <formula>"Pre-fcst"</formula>
    </cfRule>
    <cfRule type="cellIs" dxfId="32" priority="8" stopIfTrue="1" operator="equal">
      <formula>"Forecast"</formula>
    </cfRule>
  </conditionalFormatting>
  <conditionalFormatting sqref="F4">
    <cfRule type="cellIs" dxfId="31" priority="3" stopIfTrue="1" operator="notEqual">
      <formula>0</formula>
    </cfRule>
    <cfRule type="cellIs" dxfId="30" priority="4" stopIfTrue="1" operator="equal">
      <formula>""</formula>
    </cfRule>
  </conditionalFormatting>
  <conditionalFormatting sqref="F2">
    <cfRule type="cellIs" dxfId="29" priority="5" stopIfTrue="1" operator="notEqual">
      <formula>0</formula>
    </cfRule>
    <cfRule type="cellIs" dxfId="28" priority="6" stopIfTrue="1" operator="equal">
      <formula>""</formula>
    </cfRule>
  </conditionalFormatting>
  <conditionalFormatting sqref="F3">
    <cfRule type="cellIs" dxfId="27" priority="1" stopIfTrue="1" operator="notEqual">
      <formula>0</formula>
    </cfRule>
    <cfRule type="cellIs" dxfId="26" priority="2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AG97"/>
  <sheetViews>
    <sheetView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J6" sqref="J6"/>
    </sheetView>
  </sheetViews>
  <sheetFormatPr defaultColWidth="0" defaultRowHeight="13.2" x14ac:dyDescent="0.25"/>
  <cols>
    <col min="1" max="2" width="1.33203125" style="27" customWidth="1"/>
    <col min="3" max="3" width="1.33203125" style="38" customWidth="1"/>
    <col min="4" max="4" width="1.33203125" style="115" customWidth="1"/>
    <col min="5" max="5" width="40.6640625" style="16" customWidth="1"/>
    <col min="6" max="6" width="12.6640625" style="16" customWidth="1"/>
    <col min="7" max="8" width="11.6640625" style="16" customWidth="1"/>
    <col min="9" max="9" width="2.6640625" style="16" customWidth="1"/>
    <col min="10" max="33" width="11.6640625" style="16" customWidth="1"/>
    <col min="34" max="16384" width="11.6640625" style="69" hidden="1"/>
  </cols>
  <sheetData>
    <row r="1" spans="1:33" ht="24.6" x14ac:dyDescent="0.25">
      <c r="A1" s="116" t="str">
        <f ca="1" xml:space="preserve"> RIGHT(CELL("filename", A1), LEN(CELL("filename", A1)) - SEARCH("]", CELL("filename", A1)))</f>
        <v>Time</v>
      </c>
    </row>
    <row r="2" spans="1:33" s="101" customFormat="1" x14ac:dyDescent="0.25">
      <c r="A2" s="117"/>
      <c r="B2" s="117"/>
      <c r="C2" s="118"/>
      <c r="D2" s="119"/>
      <c r="E2" s="65" t="str">
        <f xml:space="preserve"> Time!E$18</f>
        <v>Model period ending</v>
      </c>
      <c r="F2" s="187">
        <f xml:space="preserve"> Check!$F$9</f>
        <v>0</v>
      </c>
      <c r="G2" s="66" t="s">
        <v>40</v>
      </c>
      <c r="H2" s="45"/>
      <c r="I2" s="45"/>
      <c r="J2" s="45">
        <f xml:space="preserve"> Time!J$18</f>
        <v>41182</v>
      </c>
      <c r="K2" s="45">
        <f xml:space="preserve"> Time!K$18</f>
        <v>41364</v>
      </c>
      <c r="L2" s="45">
        <f xml:space="preserve"> Time!L$18</f>
        <v>41547</v>
      </c>
      <c r="M2" s="45">
        <f xml:space="preserve"> Time!M$18</f>
        <v>41729</v>
      </c>
      <c r="N2" s="45">
        <f xml:space="preserve"> Time!N$18</f>
        <v>41912</v>
      </c>
      <c r="O2" s="45">
        <f xml:space="preserve"> Time!O$18</f>
        <v>42094</v>
      </c>
      <c r="P2" s="45">
        <f xml:space="preserve"> Time!P$18</f>
        <v>42277</v>
      </c>
      <c r="Q2" s="45">
        <f xml:space="preserve"> Time!Q$18</f>
        <v>42460</v>
      </c>
      <c r="R2" s="45">
        <f xml:space="preserve"> Time!R$18</f>
        <v>42643</v>
      </c>
      <c r="S2" s="45">
        <f xml:space="preserve"> Time!S$18</f>
        <v>42825</v>
      </c>
      <c r="T2" s="45">
        <f xml:space="preserve"> Time!T$18</f>
        <v>43008</v>
      </c>
      <c r="U2" s="45">
        <f xml:space="preserve"> Time!U$18</f>
        <v>43190</v>
      </c>
      <c r="V2" s="45">
        <f xml:space="preserve"> Time!V$18</f>
        <v>43373</v>
      </c>
      <c r="W2" s="45">
        <f xml:space="preserve"> Time!W$18</f>
        <v>43555</v>
      </c>
      <c r="X2" s="45">
        <f xml:space="preserve"> Time!X$18</f>
        <v>43738</v>
      </c>
      <c r="Y2" s="45">
        <f xml:space="preserve"> Time!Y$18</f>
        <v>43921</v>
      </c>
      <c r="Z2" s="45">
        <f xml:space="preserve"> Time!Z$18</f>
        <v>44104</v>
      </c>
      <c r="AA2" s="45">
        <f xml:space="preserve"> Time!AA$18</f>
        <v>44286</v>
      </c>
      <c r="AB2" s="45">
        <f xml:space="preserve"> Time!AB$18</f>
        <v>44469</v>
      </c>
      <c r="AC2" s="45">
        <f xml:space="preserve"> Time!AC$18</f>
        <v>44651</v>
      </c>
      <c r="AD2" s="45">
        <f xml:space="preserve"> Time!AD$18</f>
        <v>44834</v>
      </c>
      <c r="AE2" s="45">
        <f xml:space="preserve"> Time!AE$18</f>
        <v>45016</v>
      </c>
      <c r="AF2" s="45">
        <f xml:space="preserve"> Time!AF$18</f>
        <v>45199</v>
      </c>
      <c r="AG2" s="45">
        <f xml:space="preserve"> Time!AG$18</f>
        <v>45382</v>
      </c>
    </row>
    <row r="3" spans="1:33" s="30" customFormat="1" x14ac:dyDescent="0.25">
      <c r="A3" s="27"/>
      <c r="B3" s="27"/>
      <c r="C3" s="38"/>
      <c r="D3" s="115"/>
      <c r="E3" s="29" t="str">
        <f xml:space="preserve"> Time!E$88</f>
        <v>Timeline label</v>
      </c>
      <c r="F3" s="188"/>
      <c r="G3" s="184" t="s">
        <v>42</v>
      </c>
      <c r="H3" s="29"/>
      <c r="I3" s="29"/>
      <c r="J3" s="195" t="str">
        <f xml:space="preserve"> Time!J$88</f>
        <v>Pre-fcst</v>
      </c>
      <c r="K3" s="195" t="str">
        <f xml:space="preserve"> Time!K$88</f>
        <v>Pre-fcst</v>
      </c>
      <c r="L3" s="195" t="str">
        <f xml:space="preserve"> Time!L$88</f>
        <v>Forecast</v>
      </c>
      <c r="M3" s="195" t="str">
        <f xml:space="preserve"> Time!M$88</f>
        <v>Forecast</v>
      </c>
      <c r="N3" s="195" t="str">
        <f xml:space="preserve"> Time!N$88</f>
        <v>Forecast</v>
      </c>
      <c r="O3" s="195" t="str">
        <f xml:space="preserve"> Time!O$88</f>
        <v>Forecast</v>
      </c>
      <c r="P3" s="195" t="str">
        <f xml:space="preserve"> Time!P$88</f>
        <v>Forecast</v>
      </c>
      <c r="Q3" s="195" t="str">
        <f xml:space="preserve"> Time!Q$88</f>
        <v>Forecast</v>
      </c>
      <c r="R3" s="195" t="str">
        <f xml:space="preserve"> Time!R$88</f>
        <v>Forecast</v>
      </c>
      <c r="S3" s="195" t="str">
        <f xml:space="preserve"> Time!S$88</f>
        <v>Forecast</v>
      </c>
      <c r="T3" s="195" t="str">
        <f xml:space="preserve"> Time!T$88</f>
        <v>Forecast</v>
      </c>
      <c r="U3" s="195" t="str">
        <f xml:space="preserve"> Time!U$88</f>
        <v>Forecast</v>
      </c>
      <c r="V3" s="195" t="str">
        <f xml:space="preserve"> Time!V$88</f>
        <v>Forecast</v>
      </c>
      <c r="W3" s="195" t="str">
        <f xml:space="preserve"> Time!W$88</f>
        <v>Forecast</v>
      </c>
      <c r="X3" s="195" t="str">
        <f xml:space="preserve"> Time!X$88</f>
        <v>Forecast</v>
      </c>
      <c r="Y3" s="195" t="str">
        <f xml:space="preserve"> Time!Y$88</f>
        <v>Forecast</v>
      </c>
      <c r="Z3" s="195" t="str">
        <f xml:space="preserve"> Time!Z$88</f>
        <v>Forecast</v>
      </c>
      <c r="AA3" s="195" t="str">
        <f xml:space="preserve"> Time!AA$88</f>
        <v>Forecast</v>
      </c>
      <c r="AB3" s="195" t="str">
        <f xml:space="preserve"> Time!AB$88</f>
        <v>Forecast</v>
      </c>
      <c r="AC3" s="195" t="str">
        <f xml:space="preserve"> Time!AC$88</f>
        <v>Forecast</v>
      </c>
      <c r="AD3" s="195" t="str">
        <f xml:space="preserve"> Time!AD$88</f>
        <v>Forecast</v>
      </c>
      <c r="AE3" s="195" t="str">
        <f xml:space="preserve"> Time!AE$88</f>
        <v>Forecast</v>
      </c>
      <c r="AF3" s="195" t="str">
        <f xml:space="preserve"> Time!AF$88</f>
        <v>Post-fcst</v>
      </c>
      <c r="AG3" s="195" t="str">
        <f xml:space="preserve"> Time!AG$88</f>
        <v>Post-fcst</v>
      </c>
    </row>
    <row r="4" spans="1:33" s="12" customFormat="1" x14ac:dyDescent="0.25">
      <c r="A4" s="27"/>
      <c r="B4" s="27"/>
      <c r="C4" s="38"/>
      <c r="D4" s="115"/>
      <c r="E4" s="3" t="str">
        <f xml:space="preserve"> Time!E$28</f>
        <v>Financial year ending</v>
      </c>
      <c r="F4" s="188">
        <f xml:space="preserve"> Check!$F$20</f>
        <v>0</v>
      </c>
      <c r="G4" s="184" t="s">
        <v>41</v>
      </c>
      <c r="H4" s="3"/>
      <c r="I4" s="3"/>
      <c r="J4" s="54">
        <f xml:space="preserve"> Time!J$28</f>
        <v>2013</v>
      </c>
      <c r="K4" s="54">
        <f xml:space="preserve"> Time!K$28</f>
        <v>2013</v>
      </c>
      <c r="L4" s="54">
        <f xml:space="preserve"> Time!L$28</f>
        <v>2014</v>
      </c>
      <c r="M4" s="54">
        <f xml:space="preserve"> Time!M$28</f>
        <v>2014</v>
      </c>
      <c r="N4" s="54">
        <f xml:space="preserve"> Time!N$28</f>
        <v>2015</v>
      </c>
      <c r="O4" s="54">
        <f xml:space="preserve"> Time!O$28</f>
        <v>2015</v>
      </c>
      <c r="P4" s="54">
        <f xml:space="preserve"> Time!P$28</f>
        <v>2016</v>
      </c>
      <c r="Q4" s="54">
        <f xml:space="preserve"> Time!Q$28</f>
        <v>2016</v>
      </c>
      <c r="R4" s="54">
        <f xml:space="preserve"> Time!R$28</f>
        <v>2017</v>
      </c>
      <c r="S4" s="54">
        <f xml:space="preserve"> Time!S$28</f>
        <v>2017</v>
      </c>
      <c r="T4" s="54">
        <f xml:space="preserve"> Time!T$28</f>
        <v>2018</v>
      </c>
      <c r="U4" s="54">
        <f xml:space="preserve"> Time!U$28</f>
        <v>2018</v>
      </c>
      <c r="V4" s="54">
        <f xml:space="preserve"> Time!V$28</f>
        <v>2019</v>
      </c>
      <c r="W4" s="54">
        <f xml:space="preserve"> Time!W$28</f>
        <v>2019</v>
      </c>
      <c r="X4" s="54">
        <f xml:space="preserve"> Time!X$28</f>
        <v>2020</v>
      </c>
      <c r="Y4" s="54">
        <f xml:space="preserve"> Time!Y$28</f>
        <v>2020</v>
      </c>
      <c r="Z4" s="54">
        <f xml:space="preserve"> Time!Z$28</f>
        <v>2021</v>
      </c>
      <c r="AA4" s="54">
        <f xml:space="preserve"> Time!AA$28</f>
        <v>2021</v>
      </c>
      <c r="AB4" s="54">
        <f xml:space="preserve"> Time!AB$28</f>
        <v>2022</v>
      </c>
      <c r="AC4" s="54">
        <f xml:space="preserve"> Time!AC$28</f>
        <v>2022</v>
      </c>
      <c r="AD4" s="54">
        <f xml:space="preserve"> Time!AD$28</f>
        <v>2023</v>
      </c>
      <c r="AE4" s="54">
        <f xml:space="preserve"> Time!AE$28</f>
        <v>2023</v>
      </c>
      <c r="AF4" s="54">
        <f xml:space="preserve"> Time!AF$28</f>
        <v>2024</v>
      </c>
      <c r="AG4" s="54">
        <f xml:space="preserve"> Time!AG$28</f>
        <v>2024</v>
      </c>
    </row>
    <row r="5" spans="1:33" s="12" customFormat="1" x14ac:dyDescent="0.25">
      <c r="A5" s="27"/>
      <c r="B5" s="27"/>
      <c r="C5" s="38"/>
      <c r="D5" s="115"/>
      <c r="E5" s="3" t="str">
        <f xml:space="preserve"> Time!E$9</f>
        <v>Model column counter</v>
      </c>
      <c r="F5" s="83" t="s">
        <v>32</v>
      </c>
      <c r="G5" s="84" t="s">
        <v>30</v>
      </c>
      <c r="H5" s="83" t="s">
        <v>31</v>
      </c>
      <c r="I5" s="3"/>
      <c r="J5" s="3">
        <f xml:space="preserve"> Time!J$9</f>
        <v>1</v>
      </c>
      <c r="K5" s="3">
        <f xml:space="preserve"> Time!K$9</f>
        <v>2</v>
      </c>
      <c r="L5" s="3">
        <f xml:space="preserve"> Time!L$9</f>
        <v>3</v>
      </c>
      <c r="M5" s="3">
        <f xml:space="preserve"> Time!M$9</f>
        <v>4</v>
      </c>
      <c r="N5" s="3">
        <f xml:space="preserve"> Time!N$9</f>
        <v>5</v>
      </c>
      <c r="O5" s="3">
        <f xml:space="preserve"> Time!O$9</f>
        <v>6</v>
      </c>
      <c r="P5" s="3">
        <f xml:space="preserve"> Time!P$9</f>
        <v>7</v>
      </c>
      <c r="Q5" s="3">
        <f xml:space="preserve"> Time!Q$9</f>
        <v>8</v>
      </c>
      <c r="R5" s="3">
        <f xml:space="preserve"> Time!R$9</f>
        <v>9</v>
      </c>
      <c r="S5" s="3">
        <f xml:space="preserve"> Time!S$9</f>
        <v>10</v>
      </c>
      <c r="T5" s="3">
        <f xml:space="preserve"> Time!T$9</f>
        <v>11</v>
      </c>
      <c r="U5" s="3">
        <f xml:space="preserve"> Time!U$9</f>
        <v>12</v>
      </c>
      <c r="V5" s="3">
        <f xml:space="preserve"> Time!V$9</f>
        <v>13</v>
      </c>
      <c r="W5" s="3">
        <f xml:space="preserve"> Time!W$9</f>
        <v>14</v>
      </c>
      <c r="X5" s="3">
        <f xml:space="preserve"> Time!X$9</f>
        <v>15</v>
      </c>
      <c r="Y5" s="3">
        <f xml:space="preserve"> Time!Y$9</f>
        <v>16</v>
      </c>
      <c r="Z5" s="3">
        <f xml:space="preserve"> Time!Z$9</f>
        <v>17</v>
      </c>
      <c r="AA5" s="3">
        <f xml:space="preserve"> Time!AA$9</f>
        <v>18</v>
      </c>
      <c r="AB5" s="3">
        <f xml:space="preserve"> Time!AB$9</f>
        <v>19</v>
      </c>
      <c r="AC5" s="3">
        <f xml:space="preserve"> Time!AC$9</f>
        <v>20</v>
      </c>
      <c r="AD5" s="3">
        <f xml:space="preserve"> Time!AD$9</f>
        <v>21</v>
      </c>
      <c r="AE5" s="3">
        <f xml:space="preserve"> Time!AE$9</f>
        <v>22</v>
      </c>
      <c r="AF5" s="3">
        <f xml:space="preserve"> Time!AF$9</f>
        <v>23</v>
      </c>
      <c r="AG5" s="3">
        <f xml:space="preserve"> Time!AG$9</f>
        <v>24</v>
      </c>
    </row>
    <row r="7" spans="1:33" s="100" customFormat="1" x14ac:dyDescent="0.25">
      <c r="A7" s="27" t="s">
        <v>7</v>
      </c>
      <c r="B7" s="27"/>
      <c r="C7" s="38"/>
      <c r="D7" s="115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00" customFormat="1" x14ac:dyDescent="0.25">
      <c r="A8" s="27"/>
      <c r="B8" s="27"/>
      <c r="C8" s="38"/>
      <c r="D8" s="115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99" customFormat="1" x14ac:dyDescent="0.25">
      <c r="A9" s="120"/>
      <c r="B9" s="120"/>
      <c r="C9" s="121"/>
      <c r="E9" s="52" t="s">
        <v>1</v>
      </c>
      <c r="F9" s="52"/>
      <c r="G9" s="52" t="s">
        <v>24</v>
      </c>
      <c r="H9" s="52"/>
      <c r="I9" s="199"/>
      <c r="J9" s="52">
        <f t="shared" ref="J9:AG9" si="0" xml:space="preserve"> I9 + 1</f>
        <v>1</v>
      </c>
      <c r="K9" s="52">
        <f t="shared" si="0"/>
        <v>2</v>
      </c>
      <c r="L9" s="52">
        <f t="shared" si="0"/>
        <v>3</v>
      </c>
      <c r="M9" s="52">
        <f t="shared" si="0"/>
        <v>4</v>
      </c>
      <c r="N9" s="52">
        <f t="shared" si="0"/>
        <v>5</v>
      </c>
      <c r="O9" s="52">
        <f t="shared" si="0"/>
        <v>6</v>
      </c>
      <c r="P9" s="52">
        <f t="shared" si="0"/>
        <v>7</v>
      </c>
      <c r="Q9" s="52">
        <f t="shared" si="0"/>
        <v>8</v>
      </c>
      <c r="R9" s="52">
        <f t="shared" si="0"/>
        <v>9</v>
      </c>
      <c r="S9" s="52">
        <f t="shared" si="0"/>
        <v>10</v>
      </c>
      <c r="T9" s="52">
        <f t="shared" si="0"/>
        <v>11</v>
      </c>
      <c r="U9" s="52">
        <f t="shared" si="0"/>
        <v>12</v>
      </c>
      <c r="V9" s="52">
        <f t="shared" si="0"/>
        <v>13</v>
      </c>
      <c r="W9" s="52">
        <f t="shared" si="0"/>
        <v>14</v>
      </c>
      <c r="X9" s="52">
        <f t="shared" si="0"/>
        <v>15</v>
      </c>
      <c r="Y9" s="52">
        <f t="shared" si="0"/>
        <v>16</v>
      </c>
      <c r="Z9" s="52">
        <f t="shared" si="0"/>
        <v>17</v>
      </c>
      <c r="AA9" s="52">
        <f t="shared" si="0"/>
        <v>18</v>
      </c>
      <c r="AB9" s="52">
        <f t="shared" si="0"/>
        <v>19</v>
      </c>
      <c r="AC9" s="52">
        <f t="shared" si="0"/>
        <v>20</v>
      </c>
      <c r="AD9" s="52">
        <f t="shared" si="0"/>
        <v>21</v>
      </c>
      <c r="AE9" s="52">
        <f t="shared" si="0"/>
        <v>22</v>
      </c>
      <c r="AF9" s="52">
        <f t="shared" si="0"/>
        <v>23</v>
      </c>
      <c r="AG9" s="52">
        <f t="shared" si="0"/>
        <v>24</v>
      </c>
    </row>
    <row r="10" spans="1:33" s="109" customFormat="1" x14ac:dyDescent="0.25">
      <c r="A10" s="120"/>
      <c r="B10" s="120"/>
      <c r="C10" s="121"/>
      <c r="D10" s="99"/>
      <c r="E10" s="95" t="s">
        <v>37</v>
      </c>
      <c r="F10" s="95">
        <f xml:space="preserve"> MAX(J9:AG9)</f>
        <v>24</v>
      </c>
      <c r="G10" s="95" t="s">
        <v>35</v>
      </c>
      <c r="H10" s="95"/>
      <c r="I10" s="96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spans="1:33" s="99" customFormat="1" x14ac:dyDescent="0.25">
      <c r="A11" s="120"/>
      <c r="B11" s="120"/>
      <c r="C11" s="121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s="109" customFormat="1" x14ac:dyDescent="0.25">
      <c r="A12" s="120"/>
      <c r="B12" s="120"/>
      <c r="C12" s="121"/>
      <c r="D12" s="99"/>
      <c r="E12" s="96" t="str">
        <f t="shared" ref="E12:AG12" si="1" xml:space="preserve"> E$9</f>
        <v>Model column counter</v>
      </c>
      <c r="F12" s="96">
        <f t="shared" si="1"/>
        <v>0</v>
      </c>
      <c r="G12" s="96" t="str">
        <f t="shared" si="1"/>
        <v>counter</v>
      </c>
      <c r="H12" s="96">
        <f t="shared" si="1"/>
        <v>0</v>
      </c>
      <c r="I12" s="96">
        <f t="shared" si="1"/>
        <v>0</v>
      </c>
      <c r="J12" s="96">
        <f t="shared" si="1"/>
        <v>1</v>
      </c>
      <c r="K12" s="96">
        <f t="shared" si="1"/>
        <v>2</v>
      </c>
      <c r="L12" s="96">
        <f t="shared" si="1"/>
        <v>3</v>
      </c>
      <c r="M12" s="96">
        <f t="shared" si="1"/>
        <v>4</v>
      </c>
      <c r="N12" s="96">
        <f t="shared" si="1"/>
        <v>5</v>
      </c>
      <c r="O12" s="96">
        <f t="shared" si="1"/>
        <v>6</v>
      </c>
      <c r="P12" s="96">
        <f t="shared" si="1"/>
        <v>7</v>
      </c>
      <c r="Q12" s="96">
        <f t="shared" si="1"/>
        <v>8</v>
      </c>
      <c r="R12" s="96">
        <f t="shared" si="1"/>
        <v>9</v>
      </c>
      <c r="S12" s="96">
        <f t="shared" si="1"/>
        <v>10</v>
      </c>
      <c r="T12" s="96">
        <f t="shared" si="1"/>
        <v>11</v>
      </c>
      <c r="U12" s="96">
        <f t="shared" si="1"/>
        <v>12</v>
      </c>
      <c r="V12" s="96">
        <f t="shared" si="1"/>
        <v>13</v>
      </c>
      <c r="W12" s="96">
        <f t="shared" si="1"/>
        <v>14</v>
      </c>
      <c r="X12" s="96">
        <f t="shared" si="1"/>
        <v>15</v>
      </c>
      <c r="Y12" s="96">
        <f t="shared" si="1"/>
        <v>16</v>
      </c>
      <c r="Z12" s="96">
        <f t="shared" si="1"/>
        <v>17</v>
      </c>
      <c r="AA12" s="96">
        <f t="shared" si="1"/>
        <v>18</v>
      </c>
      <c r="AB12" s="96">
        <f t="shared" si="1"/>
        <v>19</v>
      </c>
      <c r="AC12" s="96">
        <f t="shared" si="1"/>
        <v>20</v>
      </c>
      <c r="AD12" s="96">
        <f t="shared" si="1"/>
        <v>21</v>
      </c>
      <c r="AE12" s="96">
        <f t="shared" si="1"/>
        <v>22</v>
      </c>
      <c r="AF12" s="96">
        <f t="shared" si="1"/>
        <v>23</v>
      </c>
      <c r="AG12" s="96">
        <f t="shared" si="1"/>
        <v>24</v>
      </c>
    </row>
    <row r="13" spans="1:33" s="12" customFormat="1" x14ac:dyDescent="0.25">
      <c r="A13" s="27"/>
      <c r="B13" s="27"/>
      <c r="C13" s="38"/>
      <c r="D13" s="115"/>
      <c r="E13" s="3" t="s">
        <v>2</v>
      </c>
      <c r="F13" s="3"/>
      <c r="G13" s="3" t="s">
        <v>9</v>
      </c>
      <c r="H13" s="3">
        <f xml:space="preserve"> SUM(J13:AG13)</f>
        <v>1</v>
      </c>
      <c r="I13" s="3"/>
      <c r="J13" s="3">
        <f t="shared" ref="J13:AG13" si="2" xml:space="preserve"> IF(J12 = 1, 1, 0)</f>
        <v>1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  <row r="14" spans="1:33" s="12" customFormat="1" x14ac:dyDescent="0.25">
      <c r="A14" s="27"/>
      <c r="B14" s="27"/>
      <c r="C14" s="38"/>
      <c r="D14" s="1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102" customFormat="1" x14ac:dyDescent="0.25">
      <c r="A15" s="124"/>
      <c r="B15" s="124"/>
      <c r="C15" s="125"/>
      <c r="D15" s="126"/>
      <c r="E15" s="25" t="str">
        <f xml:space="preserve"> InpC!E$9</f>
        <v>First model period end date</v>
      </c>
      <c r="F15" s="25">
        <f xml:space="preserve"> InpC!F$9</f>
        <v>41182</v>
      </c>
      <c r="G15" s="25" t="str">
        <f xml:space="preserve"> InpC!G$9</f>
        <v>date</v>
      </c>
      <c r="H15" s="98"/>
      <c r="I15" s="134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s="103" customFormat="1" x14ac:dyDescent="0.25">
      <c r="A16" s="120"/>
      <c r="B16" s="27"/>
      <c r="C16" s="121"/>
      <c r="D16" s="115"/>
      <c r="E16" s="41" t="str">
        <f xml:space="preserve"> InpC!E$10</f>
        <v>Months per model period</v>
      </c>
      <c r="F16" s="41">
        <f xml:space="preserve"> InpC!F$10</f>
        <v>6</v>
      </c>
      <c r="G16" s="41" t="str">
        <f xml:space="preserve"> InpC!G$10</f>
        <v>months</v>
      </c>
      <c r="H16" s="52"/>
      <c r="I16" s="53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s="12" customFormat="1" x14ac:dyDescent="0.25">
      <c r="A17" s="27"/>
      <c r="B17" s="124"/>
      <c r="C17" s="38"/>
      <c r="D17" s="115"/>
      <c r="E17" s="3" t="str">
        <f t="shared" ref="E17:AG17" si="3" xml:space="preserve"> E$13</f>
        <v>First model column flag</v>
      </c>
      <c r="F17" s="3">
        <f t="shared" si="3"/>
        <v>0</v>
      </c>
      <c r="G17" s="3" t="str">
        <f t="shared" si="3"/>
        <v>flag</v>
      </c>
      <c r="H17" s="3">
        <f t="shared" si="3"/>
        <v>1</v>
      </c>
      <c r="I17" s="3">
        <f t="shared" si="3"/>
        <v>0</v>
      </c>
      <c r="J17" s="3">
        <f t="shared" si="3"/>
        <v>1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</row>
    <row r="18" spans="1:33" s="107" customFormat="1" x14ac:dyDescent="0.25">
      <c r="A18" s="127"/>
      <c r="B18" s="27"/>
      <c r="C18" s="128"/>
      <c r="D18" s="119"/>
      <c r="E18" s="70" t="s">
        <v>21</v>
      </c>
      <c r="F18" s="70"/>
      <c r="G18" s="70" t="s">
        <v>10</v>
      </c>
      <c r="H18" s="70"/>
      <c r="I18" s="209"/>
      <c r="J18" s="70">
        <f t="shared" ref="J18:AG18" si="4" xml:space="preserve"> IF(J17 = 1, $F15, EOMONTH(I18, $F16))</f>
        <v>41182</v>
      </c>
      <c r="K18" s="70">
        <f t="shared" si="4"/>
        <v>41364</v>
      </c>
      <c r="L18" s="70">
        <f t="shared" si="4"/>
        <v>41547</v>
      </c>
      <c r="M18" s="70">
        <f t="shared" si="4"/>
        <v>41729</v>
      </c>
      <c r="N18" s="70">
        <f t="shared" si="4"/>
        <v>41912</v>
      </c>
      <c r="O18" s="70">
        <f t="shared" si="4"/>
        <v>42094</v>
      </c>
      <c r="P18" s="70">
        <f t="shared" si="4"/>
        <v>42277</v>
      </c>
      <c r="Q18" s="70">
        <f t="shared" si="4"/>
        <v>42460</v>
      </c>
      <c r="R18" s="70">
        <f t="shared" si="4"/>
        <v>42643</v>
      </c>
      <c r="S18" s="70">
        <f t="shared" si="4"/>
        <v>42825</v>
      </c>
      <c r="T18" s="70">
        <f t="shared" si="4"/>
        <v>43008</v>
      </c>
      <c r="U18" s="70">
        <f t="shared" si="4"/>
        <v>43190</v>
      </c>
      <c r="V18" s="70">
        <f t="shared" si="4"/>
        <v>43373</v>
      </c>
      <c r="W18" s="70">
        <f t="shared" si="4"/>
        <v>43555</v>
      </c>
      <c r="X18" s="70">
        <f t="shared" si="4"/>
        <v>43738</v>
      </c>
      <c r="Y18" s="70">
        <f t="shared" si="4"/>
        <v>43921</v>
      </c>
      <c r="Z18" s="70">
        <f t="shared" si="4"/>
        <v>44104</v>
      </c>
      <c r="AA18" s="70">
        <f t="shared" si="4"/>
        <v>44286</v>
      </c>
      <c r="AB18" s="70">
        <f t="shared" si="4"/>
        <v>44469</v>
      </c>
      <c r="AC18" s="70">
        <f t="shared" si="4"/>
        <v>44651</v>
      </c>
      <c r="AD18" s="70">
        <f t="shared" si="4"/>
        <v>44834</v>
      </c>
      <c r="AE18" s="70">
        <f t="shared" si="4"/>
        <v>45016</v>
      </c>
      <c r="AF18" s="70">
        <f t="shared" si="4"/>
        <v>45199</v>
      </c>
      <c r="AG18" s="70">
        <f t="shared" si="4"/>
        <v>45382</v>
      </c>
    </row>
    <row r="19" spans="1:33" s="104" customFormat="1" x14ac:dyDescent="0.25">
      <c r="A19" s="127"/>
      <c r="B19" s="27"/>
      <c r="C19" s="128"/>
      <c r="D19" s="1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102" customFormat="1" x14ac:dyDescent="0.25">
      <c r="A20" s="124"/>
      <c r="B20" s="124"/>
      <c r="C20" s="125"/>
      <c r="D20" s="126"/>
      <c r="E20" s="25" t="str">
        <f xml:space="preserve"> InpC!E$9</f>
        <v>First model period end date</v>
      </c>
      <c r="F20" s="25">
        <f xml:space="preserve"> InpC!F$9</f>
        <v>41182</v>
      </c>
      <c r="G20" s="25" t="str">
        <f xml:space="preserve"> InpC!G$9</f>
        <v>date</v>
      </c>
      <c r="H20" s="98"/>
      <c r="I20" s="134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s="64" customFormat="1" x14ac:dyDescent="0.25">
      <c r="A21" s="120"/>
      <c r="B21" s="27"/>
      <c r="C21" s="121"/>
      <c r="D21" s="115"/>
      <c r="E21" s="50" t="str">
        <f xml:space="preserve"> InpC!E$11</f>
        <v>Financial year end month number</v>
      </c>
      <c r="F21" s="50">
        <f xml:space="preserve"> InpC!F$11</f>
        <v>3</v>
      </c>
      <c r="G21" s="50" t="str">
        <f xml:space="preserve"> InpC!G$11</f>
        <v>month #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s="104" customFormat="1" x14ac:dyDescent="0.25">
      <c r="A22" s="127"/>
      <c r="B22" s="27"/>
      <c r="C22" s="128"/>
      <c r="D22" s="119"/>
      <c r="E22" s="20" t="s">
        <v>27</v>
      </c>
      <c r="F22" s="176">
        <f xml:space="preserve"> IF(MONTH(F20) &lt;= F21, YEAR(F20), YEAR(F20) + 1)</f>
        <v>2013</v>
      </c>
      <c r="G22" s="177" t="s">
        <v>26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104" customFormat="1" x14ac:dyDescent="0.25">
      <c r="A23" s="127"/>
      <c r="B23" s="27"/>
      <c r="C23" s="128"/>
      <c r="D23" s="1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04" customFormat="1" x14ac:dyDescent="0.25">
      <c r="A24" s="127"/>
      <c r="B24" s="27"/>
      <c r="C24" s="128"/>
      <c r="D24" s="119"/>
      <c r="E24" s="20" t="str">
        <f xml:space="preserve"> E$22</f>
        <v>First modelling column financial year number</v>
      </c>
      <c r="F24" s="176">
        <f t="shared" ref="F24:G24" si="5" xml:space="preserve"> F$22</f>
        <v>2013</v>
      </c>
      <c r="G24" s="177" t="str">
        <f t="shared" si="5"/>
        <v>year #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64" customFormat="1" x14ac:dyDescent="0.25">
      <c r="A25" s="120"/>
      <c r="B25" s="27"/>
      <c r="C25" s="121"/>
      <c r="D25" s="115"/>
      <c r="E25" s="50" t="str">
        <f xml:space="preserve"> InpC!E$11</f>
        <v>Financial year end month number</v>
      </c>
      <c r="F25" s="50">
        <f xml:space="preserve"> InpC!F$11</f>
        <v>3</v>
      </c>
      <c r="G25" s="50" t="str">
        <f xml:space="preserve"> InpC!G$11</f>
        <v>month #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</row>
    <row r="26" spans="1:33" s="105" customFormat="1" x14ac:dyDescent="0.25">
      <c r="A26" s="127"/>
      <c r="B26" s="27"/>
      <c r="C26" s="128"/>
      <c r="D26" s="119"/>
      <c r="E26" s="13" t="str">
        <f t="shared" ref="E26:AG26" si="6" xml:space="preserve"> E$18</f>
        <v>Model period ending</v>
      </c>
      <c r="F26" s="13">
        <f t="shared" si="6"/>
        <v>0</v>
      </c>
      <c r="G26" s="13" t="str">
        <f t="shared" si="6"/>
        <v>date</v>
      </c>
      <c r="H26" s="13">
        <f t="shared" si="6"/>
        <v>0</v>
      </c>
      <c r="I26" s="13">
        <f t="shared" si="6"/>
        <v>0</v>
      </c>
      <c r="J26" s="13">
        <f t="shared" si="6"/>
        <v>41182</v>
      </c>
      <c r="K26" s="13">
        <f t="shared" si="6"/>
        <v>41364</v>
      </c>
      <c r="L26" s="13">
        <f t="shared" si="6"/>
        <v>41547</v>
      </c>
      <c r="M26" s="13">
        <f t="shared" si="6"/>
        <v>41729</v>
      </c>
      <c r="N26" s="13">
        <f t="shared" si="6"/>
        <v>41912</v>
      </c>
      <c r="O26" s="13">
        <f t="shared" si="6"/>
        <v>42094</v>
      </c>
      <c r="P26" s="13">
        <f t="shared" si="6"/>
        <v>42277</v>
      </c>
      <c r="Q26" s="13">
        <f t="shared" si="6"/>
        <v>42460</v>
      </c>
      <c r="R26" s="13">
        <f t="shared" si="6"/>
        <v>42643</v>
      </c>
      <c r="S26" s="13">
        <f t="shared" si="6"/>
        <v>42825</v>
      </c>
      <c r="T26" s="13">
        <f t="shared" si="6"/>
        <v>43008</v>
      </c>
      <c r="U26" s="13">
        <f t="shared" si="6"/>
        <v>43190</v>
      </c>
      <c r="V26" s="13">
        <f t="shared" si="6"/>
        <v>43373</v>
      </c>
      <c r="W26" s="13">
        <f t="shared" si="6"/>
        <v>43555</v>
      </c>
      <c r="X26" s="13">
        <f t="shared" si="6"/>
        <v>43738</v>
      </c>
      <c r="Y26" s="13">
        <f t="shared" si="6"/>
        <v>43921</v>
      </c>
      <c r="Z26" s="13">
        <f t="shared" si="6"/>
        <v>44104</v>
      </c>
      <c r="AA26" s="13">
        <f t="shared" si="6"/>
        <v>44286</v>
      </c>
      <c r="AB26" s="13">
        <f t="shared" si="6"/>
        <v>44469</v>
      </c>
      <c r="AC26" s="13">
        <f t="shared" si="6"/>
        <v>44651</v>
      </c>
      <c r="AD26" s="13">
        <f t="shared" si="6"/>
        <v>44834</v>
      </c>
      <c r="AE26" s="13">
        <f t="shared" si="6"/>
        <v>45016</v>
      </c>
      <c r="AF26" s="13">
        <f t="shared" si="6"/>
        <v>45199</v>
      </c>
      <c r="AG26" s="13">
        <f t="shared" si="6"/>
        <v>45382</v>
      </c>
    </row>
    <row r="27" spans="1:33" s="106" customFormat="1" x14ac:dyDescent="0.25">
      <c r="A27" s="123"/>
      <c r="B27" s="123"/>
      <c r="C27" s="59"/>
      <c r="D27" s="62"/>
      <c r="E27" s="87" t="str">
        <f t="shared" ref="E27:AG27" si="7" xml:space="preserve"> E$13</f>
        <v>First model column flag</v>
      </c>
      <c r="F27" s="87">
        <f t="shared" si="7"/>
        <v>0</v>
      </c>
      <c r="G27" s="87" t="str">
        <f t="shared" si="7"/>
        <v>flag</v>
      </c>
      <c r="H27" s="87">
        <f t="shared" si="7"/>
        <v>1</v>
      </c>
      <c r="I27" s="87">
        <f t="shared" si="7"/>
        <v>0</v>
      </c>
      <c r="J27" s="87">
        <f t="shared" si="7"/>
        <v>1</v>
      </c>
      <c r="K27" s="87">
        <f t="shared" si="7"/>
        <v>0</v>
      </c>
      <c r="L27" s="87">
        <f t="shared" si="7"/>
        <v>0</v>
      </c>
      <c r="M27" s="87">
        <f t="shared" si="7"/>
        <v>0</v>
      </c>
      <c r="N27" s="87">
        <f t="shared" si="7"/>
        <v>0</v>
      </c>
      <c r="O27" s="87">
        <f t="shared" si="7"/>
        <v>0</v>
      </c>
      <c r="P27" s="87">
        <f t="shared" si="7"/>
        <v>0</v>
      </c>
      <c r="Q27" s="87">
        <f t="shared" si="7"/>
        <v>0</v>
      </c>
      <c r="R27" s="87">
        <f t="shared" si="7"/>
        <v>0</v>
      </c>
      <c r="S27" s="87">
        <f t="shared" si="7"/>
        <v>0</v>
      </c>
      <c r="T27" s="87">
        <f t="shared" si="7"/>
        <v>0</v>
      </c>
      <c r="U27" s="87">
        <f t="shared" si="7"/>
        <v>0</v>
      </c>
      <c r="V27" s="87">
        <f t="shared" si="7"/>
        <v>0</v>
      </c>
      <c r="W27" s="87">
        <f t="shared" si="7"/>
        <v>0</v>
      </c>
      <c r="X27" s="87">
        <f t="shared" si="7"/>
        <v>0</v>
      </c>
      <c r="Y27" s="87">
        <f t="shared" si="7"/>
        <v>0</v>
      </c>
      <c r="Z27" s="87">
        <f t="shared" si="7"/>
        <v>0</v>
      </c>
      <c r="AA27" s="87">
        <f t="shared" si="7"/>
        <v>0</v>
      </c>
      <c r="AB27" s="87">
        <f t="shared" si="7"/>
        <v>0</v>
      </c>
      <c r="AC27" s="87">
        <f t="shared" si="7"/>
        <v>0</v>
      </c>
      <c r="AD27" s="87">
        <f t="shared" si="7"/>
        <v>0</v>
      </c>
      <c r="AE27" s="87">
        <f t="shared" si="7"/>
        <v>0</v>
      </c>
      <c r="AF27" s="87">
        <f t="shared" si="7"/>
        <v>0</v>
      </c>
      <c r="AG27" s="87">
        <f t="shared" si="7"/>
        <v>0</v>
      </c>
    </row>
    <row r="28" spans="1:33" s="111" customFormat="1" x14ac:dyDescent="0.25">
      <c r="A28" s="120"/>
      <c r="B28" s="27"/>
      <c r="C28" s="121"/>
      <c r="D28" s="115"/>
      <c r="E28" s="51" t="s">
        <v>25</v>
      </c>
      <c r="F28" s="51"/>
      <c r="G28" s="51" t="s">
        <v>26</v>
      </c>
      <c r="H28" s="51"/>
      <c r="I28" s="196"/>
      <c r="J28" s="54">
        <f t="shared" ref="J28:AG28" si="8" xml:space="preserve"> IF(J27 = 1, $F24, IF(J26 &gt; (DATE(I28, $F25 + 1, 1) - 1), I28 + 1, I28))</f>
        <v>2013</v>
      </c>
      <c r="K28" s="54">
        <f t="shared" si="8"/>
        <v>2013</v>
      </c>
      <c r="L28" s="54">
        <f t="shared" si="8"/>
        <v>2014</v>
      </c>
      <c r="M28" s="54">
        <f t="shared" si="8"/>
        <v>2014</v>
      </c>
      <c r="N28" s="54">
        <f t="shared" si="8"/>
        <v>2015</v>
      </c>
      <c r="O28" s="54">
        <f t="shared" si="8"/>
        <v>2015</v>
      </c>
      <c r="P28" s="54">
        <f t="shared" si="8"/>
        <v>2016</v>
      </c>
      <c r="Q28" s="54">
        <f t="shared" si="8"/>
        <v>2016</v>
      </c>
      <c r="R28" s="54">
        <f t="shared" si="8"/>
        <v>2017</v>
      </c>
      <c r="S28" s="54">
        <f t="shared" si="8"/>
        <v>2017</v>
      </c>
      <c r="T28" s="54">
        <f t="shared" si="8"/>
        <v>2018</v>
      </c>
      <c r="U28" s="54">
        <f t="shared" si="8"/>
        <v>2018</v>
      </c>
      <c r="V28" s="54">
        <f t="shared" si="8"/>
        <v>2019</v>
      </c>
      <c r="W28" s="54">
        <f t="shared" si="8"/>
        <v>2019</v>
      </c>
      <c r="X28" s="54">
        <f t="shared" si="8"/>
        <v>2020</v>
      </c>
      <c r="Y28" s="54">
        <f t="shared" si="8"/>
        <v>2020</v>
      </c>
      <c r="Z28" s="54">
        <f t="shared" si="8"/>
        <v>2021</v>
      </c>
      <c r="AA28" s="54">
        <f t="shared" si="8"/>
        <v>2021</v>
      </c>
      <c r="AB28" s="54">
        <f t="shared" si="8"/>
        <v>2022</v>
      </c>
      <c r="AC28" s="54">
        <f t="shared" si="8"/>
        <v>2022</v>
      </c>
      <c r="AD28" s="54">
        <f t="shared" si="8"/>
        <v>2023</v>
      </c>
      <c r="AE28" s="54">
        <f t="shared" si="8"/>
        <v>2023</v>
      </c>
      <c r="AF28" s="54">
        <f t="shared" si="8"/>
        <v>2024</v>
      </c>
      <c r="AG28" s="54">
        <f t="shared" si="8"/>
        <v>2024</v>
      </c>
    </row>
    <row r="29" spans="1:33" s="105" customFormat="1" x14ac:dyDescent="0.25">
      <c r="A29" s="127"/>
      <c r="B29" s="27"/>
      <c r="C29" s="128"/>
      <c r="D29" s="119"/>
      <c r="E29" s="13"/>
      <c r="F29" s="13"/>
      <c r="G29" s="13"/>
      <c r="H29" s="13"/>
      <c r="I29" s="13"/>
      <c r="J29" s="5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04" customFormat="1" x14ac:dyDescent="0.25">
      <c r="A30" s="127"/>
      <c r="B30" s="27"/>
      <c r="C30" s="128"/>
      <c r="D30" s="119"/>
      <c r="E30" s="20"/>
      <c r="F30" s="20"/>
      <c r="G30" s="20"/>
      <c r="H30" s="20"/>
      <c r="I30" s="20"/>
      <c r="J30" s="4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04" customFormat="1" x14ac:dyDescent="0.25">
      <c r="A31" s="127" t="s">
        <v>6</v>
      </c>
      <c r="B31" s="27"/>
      <c r="C31" s="128"/>
      <c r="D31" s="119"/>
      <c r="E31" s="20"/>
      <c r="F31" s="20"/>
      <c r="G31" s="20"/>
      <c r="H31" s="20"/>
      <c r="I31" s="20"/>
      <c r="J31" s="4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104" customFormat="1" x14ac:dyDescent="0.25">
      <c r="A32" s="127"/>
      <c r="B32" s="27"/>
      <c r="C32" s="128"/>
      <c r="D32" s="119"/>
      <c r="E32" s="20"/>
      <c r="F32" s="20"/>
      <c r="G32" s="20"/>
      <c r="H32" s="20"/>
      <c r="I32" s="20"/>
      <c r="J32" s="4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104" customFormat="1" x14ac:dyDescent="0.25">
      <c r="A33" s="127"/>
      <c r="B33" s="27" t="s">
        <v>56</v>
      </c>
      <c r="C33" s="128"/>
      <c r="D33" s="119"/>
      <c r="E33" s="20"/>
      <c r="F33" s="20"/>
      <c r="G33" s="20"/>
      <c r="H33" s="20"/>
      <c r="I33" s="20"/>
      <c r="J33" s="4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02" customFormat="1" x14ac:dyDescent="0.25">
      <c r="A34" s="124"/>
      <c r="B34" s="27"/>
      <c r="C34" s="125"/>
      <c r="D34" s="126"/>
      <c r="E34" s="25" t="str">
        <f xml:space="preserve"> InpC!E$13</f>
        <v>Last pre-forecast date</v>
      </c>
      <c r="F34" s="25">
        <f xml:space="preserve"> InpC!F$13</f>
        <v>41364</v>
      </c>
      <c r="G34" s="25" t="str">
        <f xml:space="preserve"> InpC!G$13</f>
        <v>date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3" s="105" customFormat="1" x14ac:dyDescent="0.25">
      <c r="A35" s="127"/>
      <c r="B35" s="27"/>
      <c r="C35" s="128"/>
      <c r="D35" s="119"/>
      <c r="E35" s="13" t="str">
        <f t="shared" ref="E35:AG35" si="9" xml:space="preserve"> E$18</f>
        <v>Model period ending</v>
      </c>
      <c r="F35" s="13">
        <f t="shared" si="9"/>
        <v>0</v>
      </c>
      <c r="G35" s="13" t="str">
        <f t="shared" si="9"/>
        <v>date</v>
      </c>
      <c r="H35" s="13">
        <f t="shared" si="9"/>
        <v>0</v>
      </c>
      <c r="I35" s="197">
        <f t="shared" si="9"/>
        <v>0</v>
      </c>
      <c r="J35" s="13">
        <f t="shared" si="9"/>
        <v>41182</v>
      </c>
      <c r="K35" s="13">
        <f t="shared" si="9"/>
        <v>41364</v>
      </c>
      <c r="L35" s="13">
        <f t="shared" si="9"/>
        <v>41547</v>
      </c>
      <c r="M35" s="13">
        <f t="shared" si="9"/>
        <v>41729</v>
      </c>
      <c r="N35" s="13">
        <f t="shared" si="9"/>
        <v>41912</v>
      </c>
      <c r="O35" s="13">
        <f t="shared" si="9"/>
        <v>42094</v>
      </c>
      <c r="P35" s="13">
        <f t="shared" si="9"/>
        <v>42277</v>
      </c>
      <c r="Q35" s="13">
        <f t="shared" si="9"/>
        <v>42460</v>
      </c>
      <c r="R35" s="13">
        <f t="shared" si="9"/>
        <v>42643</v>
      </c>
      <c r="S35" s="13">
        <f t="shared" si="9"/>
        <v>42825</v>
      </c>
      <c r="T35" s="13">
        <f t="shared" si="9"/>
        <v>43008</v>
      </c>
      <c r="U35" s="13">
        <f t="shared" si="9"/>
        <v>43190</v>
      </c>
      <c r="V35" s="13">
        <f t="shared" si="9"/>
        <v>43373</v>
      </c>
      <c r="W35" s="13">
        <f t="shared" si="9"/>
        <v>43555</v>
      </c>
      <c r="X35" s="13">
        <f t="shared" si="9"/>
        <v>43738</v>
      </c>
      <c r="Y35" s="13">
        <f t="shared" si="9"/>
        <v>43921</v>
      </c>
      <c r="Z35" s="13">
        <f t="shared" si="9"/>
        <v>44104</v>
      </c>
      <c r="AA35" s="13">
        <f t="shared" si="9"/>
        <v>44286</v>
      </c>
      <c r="AB35" s="13">
        <f t="shared" si="9"/>
        <v>44469</v>
      </c>
      <c r="AC35" s="13">
        <f t="shared" si="9"/>
        <v>44651</v>
      </c>
      <c r="AD35" s="13">
        <f t="shared" si="9"/>
        <v>44834</v>
      </c>
      <c r="AE35" s="13">
        <f t="shared" si="9"/>
        <v>45016</v>
      </c>
      <c r="AF35" s="13">
        <f t="shared" si="9"/>
        <v>45199</v>
      </c>
      <c r="AG35" s="13">
        <f t="shared" si="9"/>
        <v>45382</v>
      </c>
    </row>
    <row r="36" spans="1:33" s="108" customFormat="1" x14ac:dyDescent="0.25">
      <c r="A36" s="123"/>
      <c r="B36" s="123"/>
      <c r="C36" s="59"/>
      <c r="D36" s="62"/>
      <c r="E36" s="93" t="s">
        <v>56</v>
      </c>
      <c r="F36" s="93"/>
      <c r="G36" s="93" t="s">
        <v>9</v>
      </c>
      <c r="H36" s="93">
        <f xml:space="preserve"> SUM(J36:AG36)</f>
        <v>1</v>
      </c>
      <c r="I36" s="93"/>
      <c r="J36" s="93">
        <f xml:space="preserve"> IF(AND(I35 &lt; $F34, J35 &gt;= $F34), 1, 0)</f>
        <v>0</v>
      </c>
      <c r="K36" s="93">
        <f t="shared" ref="K36:AG36" si="10" xml:space="preserve"> IF(AND(J35 &lt; $F34, K35 &gt;= $F34), 1, 0)</f>
        <v>1</v>
      </c>
      <c r="L36" s="93">
        <f t="shared" si="10"/>
        <v>0</v>
      </c>
      <c r="M36" s="93">
        <f t="shared" si="10"/>
        <v>0</v>
      </c>
      <c r="N36" s="93">
        <f t="shared" si="10"/>
        <v>0</v>
      </c>
      <c r="O36" s="93">
        <f t="shared" si="10"/>
        <v>0</v>
      </c>
      <c r="P36" s="93">
        <f t="shared" si="10"/>
        <v>0</v>
      </c>
      <c r="Q36" s="93">
        <f t="shared" si="10"/>
        <v>0</v>
      </c>
      <c r="R36" s="93">
        <f t="shared" si="10"/>
        <v>0</v>
      </c>
      <c r="S36" s="93">
        <f t="shared" si="10"/>
        <v>0</v>
      </c>
      <c r="T36" s="93">
        <f t="shared" si="10"/>
        <v>0</v>
      </c>
      <c r="U36" s="93">
        <f t="shared" si="10"/>
        <v>0</v>
      </c>
      <c r="V36" s="93">
        <f t="shared" si="10"/>
        <v>0</v>
      </c>
      <c r="W36" s="93">
        <f t="shared" si="10"/>
        <v>0</v>
      </c>
      <c r="X36" s="93">
        <f t="shared" si="10"/>
        <v>0</v>
      </c>
      <c r="Y36" s="93">
        <f t="shared" si="10"/>
        <v>0</v>
      </c>
      <c r="Z36" s="93">
        <f t="shared" si="10"/>
        <v>0</v>
      </c>
      <c r="AA36" s="93">
        <f t="shared" si="10"/>
        <v>0</v>
      </c>
      <c r="AB36" s="93">
        <f t="shared" si="10"/>
        <v>0</v>
      </c>
      <c r="AC36" s="93">
        <f t="shared" si="10"/>
        <v>0</v>
      </c>
      <c r="AD36" s="93">
        <f t="shared" si="10"/>
        <v>0</v>
      </c>
      <c r="AE36" s="93">
        <f t="shared" si="10"/>
        <v>0</v>
      </c>
      <c r="AF36" s="93">
        <f t="shared" si="10"/>
        <v>0</v>
      </c>
      <c r="AG36" s="93">
        <f t="shared" si="10"/>
        <v>0</v>
      </c>
    </row>
    <row r="37" spans="1:33" s="100" customFormat="1" x14ac:dyDescent="0.25">
      <c r="A37" s="27"/>
      <c r="B37" s="27"/>
      <c r="C37" s="38"/>
      <c r="D37" s="1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x14ac:dyDescent="0.25">
      <c r="B38" s="27" t="s">
        <v>43</v>
      </c>
    </row>
    <row r="39" spans="1:33" s="102" customFormat="1" x14ac:dyDescent="0.25">
      <c r="A39" s="124"/>
      <c r="B39" s="27"/>
      <c r="C39" s="125"/>
      <c r="D39" s="126"/>
      <c r="E39" s="25" t="str">
        <f xml:space="preserve"> InpC!E$13</f>
        <v>Last pre-forecast date</v>
      </c>
      <c r="F39" s="25">
        <f xml:space="preserve"> InpC!F$13</f>
        <v>41364</v>
      </c>
      <c r="G39" s="25" t="str">
        <f xml:space="preserve"> InpC!G$13</f>
        <v>date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1:33" s="105" customFormat="1" x14ac:dyDescent="0.25">
      <c r="A40" s="127"/>
      <c r="B40" s="27"/>
      <c r="C40" s="128"/>
      <c r="D40" s="119"/>
      <c r="E40" s="13" t="str">
        <f t="shared" ref="E40:AG40" si="11" xml:space="preserve"> E$18</f>
        <v>Model period ending</v>
      </c>
      <c r="F40" s="13">
        <f t="shared" si="11"/>
        <v>0</v>
      </c>
      <c r="G40" s="13" t="str">
        <f t="shared" si="11"/>
        <v>date</v>
      </c>
      <c r="H40" s="13">
        <f t="shared" si="11"/>
        <v>0</v>
      </c>
      <c r="I40" s="13">
        <f t="shared" si="11"/>
        <v>0</v>
      </c>
      <c r="J40" s="13">
        <f t="shared" si="11"/>
        <v>41182</v>
      </c>
      <c r="K40" s="13">
        <f t="shared" si="11"/>
        <v>41364</v>
      </c>
      <c r="L40" s="13">
        <f t="shared" si="11"/>
        <v>41547</v>
      </c>
      <c r="M40" s="13">
        <f t="shared" si="11"/>
        <v>41729</v>
      </c>
      <c r="N40" s="13">
        <f t="shared" si="11"/>
        <v>41912</v>
      </c>
      <c r="O40" s="13">
        <f t="shared" si="11"/>
        <v>42094</v>
      </c>
      <c r="P40" s="13">
        <f t="shared" si="11"/>
        <v>42277</v>
      </c>
      <c r="Q40" s="13">
        <f t="shared" si="11"/>
        <v>42460</v>
      </c>
      <c r="R40" s="13">
        <f t="shared" si="11"/>
        <v>42643</v>
      </c>
      <c r="S40" s="13">
        <f t="shared" si="11"/>
        <v>42825</v>
      </c>
      <c r="T40" s="13">
        <f t="shared" si="11"/>
        <v>43008</v>
      </c>
      <c r="U40" s="13">
        <f t="shared" si="11"/>
        <v>43190</v>
      </c>
      <c r="V40" s="13">
        <f t="shared" si="11"/>
        <v>43373</v>
      </c>
      <c r="W40" s="13">
        <f t="shared" si="11"/>
        <v>43555</v>
      </c>
      <c r="X40" s="13">
        <f t="shared" si="11"/>
        <v>43738</v>
      </c>
      <c r="Y40" s="13">
        <f t="shared" si="11"/>
        <v>43921</v>
      </c>
      <c r="Z40" s="13">
        <f t="shared" si="11"/>
        <v>44104</v>
      </c>
      <c r="AA40" s="13">
        <f t="shared" si="11"/>
        <v>44286</v>
      </c>
      <c r="AB40" s="13">
        <f t="shared" si="11"/>
        <v>44469</v>
      </c>
      <c r="AC40" s="13">
        <f t="shared" si="11"/>
        <v>44651</v>
      </c>
      <c r="AD40" s="13">
        <f t="shared" si="11"/>
        <v>44834</v>
      </c>
      <c r="AE40" s="13">
        <f t="shared" si="11"/>
        <v>45016</v>
      </c>
      <c r="AF40" s="13">
        <f t="shared" si="11"/>
        <v>45199</v>
      </c>
      <c r="AG40" s="13">
        <f t="shared" si="11"/>
        <v>45382</v>
      </c>
    </row>
    <row r="41" spans="1:33" s="62" customFormat="1" x14ac:dyDescent="0.25">
      <c r="A41" s="123"/>
      <c r="B41" s="123"/>
      <c r="C41" s="59"/>
      <c r="E41" s="56" t="s">
        <v>43</v>
      </c>
      <c r="F41" s="56"/>
      <c r="G41" s="56" t="s">
        <v>9</v>
      </c>
      <c r="H41" s="56">
        <f xml:space="preserve"> SUM(J41:AG41)</f>
        <v>2</v>
      </c>
      <c r="I41" s="56"/>
      <c r="J41" s="56">
        <f t="shared" ref="J41:AG41" si="12" xml:space="preserve"> IF(J40 &lt;= $F39, 1, 0)</f>
        <v>1</v>
      </c>
      <c r="K41" s="56">
        <f t="shared" si="12"/>
        <v>1</v>
      </c>
      <c r="L41" s="56">
        <f t="shared" si="12"/>
        <v>0</v>
      </c>
      <c r="M41" s="56">
        <f t="shared" si="12"/>
        <v>0</v>
      </c>
      <c r="N41" s="56">
        <f t="shared" si="12"/>
        <v>0</v>
      </c>
      <c r="O41" s="56">
        <f t="shared" si="12"/>
        <v>0</v>
      </c>
      <c r="P41" s="56">
        <f t="shared" si="12"/>
        <v>0</v>
      </c>
      <c r="Q41" s="56">
        <f t="shared" si="12"/>
        <v>0</v>
      </c>
      <c r="R41" s="56">
        <f t="shared" si="12"/>
        <v>0</v>
      </c>
      <c r="S41" s="56">
        <f t="shared" si="12"/>
        <v>0</v>
      </c>
      <c r="T41" s="56">
        <f t="shared" si="12"/>
        <v>0</v>
      </c>
      <c r="U41" s="56">
        <f t="shared" si="12"/>
        <v>0</v>
      </c>
      <c r="V41" s="56">
        <f t="shared" si="12"/>
        <v>0</v>
      </c>
      <c r="W41" s="56">
        <f t="shared" si="12"/>
        <v>0</v>
      </c>
      <c r="X41" s="56">
        <f t="shared" si="12"/>
        <v>0</v>
      </c>
      <c r="Y41" s="56">
        <f t="shared" si="12"/>
        <v>0</v>
      </c>
      <c r="Z41" s="56">
        <f t="shared" si="12"/>
        <v>0</v>
      </c>
      <c r="AA41" s="56">
        <f t="shared" si="12"/>
        <v>0</v>
      </c>
      <c r="AB41" s="56">
        <f t="shared" si="12"/>
        <v>0</v>
      </c>
      <c r="AC41" s="56">
        <f t="shared" si="12"/>
        <v>0</v>
      </c>
      <c r="AD41" s="56">
        <f t="shared" si="12"/>
        <v>0</v>
      </c>
      <c r="AE41" s="56">
        <f t="shared" si="12"/>
        <v>0</v>
      </c>
      <c r="AF41" s="56">
        <f t="shared" si="12"/>
        <v>0</v>
      </c>
      <c r="AG41" s="56">
        <f t="shared" si="12"/>
        <v>0</v>
      </c>
    </row>
    <row r="42" spans="1:33" s="106" customFormat="1" x14ac:dyDescent="0.25">
      <c r="A42" s="123"/>
      <c r="B42" s="123"/>
      <c r="C42" s="59"/>
      <c r="D42" s="62"/>
      <c r="E42" s="56" t="s">
        <v>59</v>
      </c>
      <c r="F42" s="56">
        <f xml:space="preserve"> SUM(J41:AG41)</f>
        <v>2</v>
      </c>
      <c r="G42" s="56" t="s">
        <v>35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s="100" customFormat="1" x14ac:dyDescent="0.25">
      <c r="A43" s="27"/>
      <c r="B43" s="27"/>
      <c r="C43" s="38"/>
      <c r="D43" s="11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s="100" customFormat="1" x14ac:dyDescent="0.25">
      <c r="A44" s="27"/>
      <c r="B44" s="27" t="s">
        <v>47</v>
      </c>
      <c r="C44" s="38"/>
      <c r="D44" s="11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s="102" customFormat="1" x14ac:dyDescent="0.25">
      <c r="A45" s="124"/>
      <c r="B45" s="27"/>
      <c r="C45" s="125"/>
      <c r="D45" s="126"/>
      <c r="E45" s="25" t="str">
        <f xml:space="preserve"> InpC!E$13</f>
        <v>Last pre-forecast date</v>
      </c>
      <c r="F45" s="25">
        <f xml:space="preserve"> InpC!F$13</f>
        <v>41364</v>
      </c>
      <c r="G45" s="25" t="str">
        <f xml:space="preserve"> InpC!G$13</f>
        <v>date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3" s="112" customFormat="1" x14ac:dyDescent="0.25">
      <c r="A46" s="130"/>
      <c r="B46" s="130"/>
      <c r="C46" s="131"/>
      <c r="D46" s="159"/>
      <c r="E46" s="46" t="s">
        <v>48</v>
      </c>
      <c r="F46" s="46">
        <f xml:space="preserve"> F45 + 1</f>
        <v>41365</v>
      </c>
      <c r="G46" s="46" t="s">
        <v>10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s="100" customFormat="1" x14ac:dyDescent="0.25">
      <c r="A47" s="27"/>
      <c r="B47" s="27"/>
      <c r="C47" s="38"/>
      <c r="D47" s="1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s="113" customFormat="1" x14ac:dyDescent="0.25">
      <c r="A48" s="129"/>
      <c r="B48" s="129"/>
      <c r="C48" s="132"/>
      <c r="D48" s="133"/>
      <c r="E48" s="114" t="str">
        <f xml:space="preserve"> E$46</f>
        <v>1st forecast period flag</v>
      </c>
      <c r="F48" s="114">
        <f t="shared" ref="F48:G48" si="13" xml:space="preserve"> F$46</f>
        <v>41365</v>
      </c>
      <c r="G48" s="114" t="str">
        <f t="shared" si="13"/>
        <v>date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</row>
    <row r="49" spans="1:33" s="105" customFormat="1" x14ac:dyDescent="0.25">
      <c r="A49" s="127"/>
      <c r="B49" s="27"/>
      <c r="C49" s="128"/>
      <c r="D49" s="119"/>
      <c r="E49" s="13" t="str">
        <f t="shared" ref="E49:AG49" si="14" xml:space="preserve"> E$18</f>
        <v>Model period ending</v>
      </c>
      <c r="F49" s="13">
        <f t="shared" si="14"/>
        <v>0</v>
      </c>
      <c r="G49" s="13" t="str">
        <f t="shared" si="14"/>
        <v>date</v>
      </c>
      <c r="H49" s="13">
        <f t="shared" si="14"/>
        <v>0</v>
      </c>
      <c r="I49" s="197">
        <f t="shared" si="14"/>
        <v>0</v>
      </c>
      <c r="J49" s="13">
        <f t="shared" si="14"/>
        <v>41182</v>
      </c>
      <c r="K49" s="13">
        <f t="shared" si="14"/>
        <v>41364</v>
      </c>
      <c r="L49" s="13">
        <f t="shared" si="14"/>
        <v>41547</v>
      </c>
      <c r="M49" s="13">
        <f t="shared" si="14"/>
        <v>41729</v>
      </c>
      <c r="N49" s="13">
        <f t="shared" si="14"/>
        <v>41912</v>
      </c>
      <c r="O49" s="13">
        <f t="shared" si="14"/>
        <v>42094</v>
      </c>
      <c r="P49" s="13">
        <f t="shared" si="14"/>
        <v>42277</v>
      </c>
      <c r="Q49" s="13">
        <f t="shared" si="14"/>
        <v>42460</v>
      </c>
      <c r="R49" s="13">
        <f t="shared" si="14"/>
        <v>42643</v>
      </c>
      <c r="S49" s="13">
        <f t="shared" si="14"/>
        <v>42825</v>
      </c>
      <c r="T49" s="13">
        <f t="shared" si="14"/>
        <v>43008</v>
      </c>
      <c r="U49" s="13">
        <f t="shared" si="14"/>
        <v>43190</v>
      </c>
      <c r="V49" s="13">
        <f t="shared" si="14"/>
        <v>43373</v>
      </c>
      <c r="W49" s="13">
        <f t="shared" si="14"/>
        <v>43555</v>
      </c>
      <c r="X49" s="13">
        <f t="shared" si="14"/>
        <v>43738</v>
      </c>
      <c r="Y49" s="13">
        <f t="shared" si="14"/>
        <v>43921</v>
      </c>
      <c r="Z49" s="13">
        <f t="shared" si="14"/>
        <v>44104</v>
      </c>
      <c r="AA49" s="13">
        <f t="shared" si="14"/>
        <v>44286</v>
      </c>
      <c r="AB49" s="13">
        <f t="shared" si="14"/>
        <v>44469</v>
      </c>
      <c r="AC49" s="13">
        <f t="shared" si="14"/>
        <v>44651</v>
      </c>
      <c r="AD49" s="13">
        <f t="shared" si="14"/>
        <v>44834</v>
      </c>
      <c r="AE49" s="13">
        <f t="shared" si="14"/>
        <v>45016</v>
      </c>
      <c r="AF49" s="13">
        <f t="shared" si="14"/>
        <v>45199</v>
      </c>
      <c r="AG49" s="13">
        <f t="shared" si="14"/>
        <v>45382</v>
      </c>
    </row>
    <row r="50" spans="1:33" s="62" customFormat="1" x14ac:dyDescent="0.25">
      <c r="A50" s="123"/>
      <c r="B50" s="123"/>
      <c r="C50" s="59"/>
      <c r="E50" s="57" t="s">
        <v>48</v>
      </c>
      <c r="F50" s="57"/>
      <c r="G50" s="57" t="s">
        <v>9</v>
      </c>
      <c r="H50" s="57">
        <f xml:space="preserve"> SUM(J50:AG50)</f>
        <v>1</v>
      </c>
      <c r="I50" s="57"/>
      <c r="J50" s="93">
        <f xml:space="preserve"> IF(AND(I49 &lt; $F48, J49 &gt;= $F48), 1, 0)</f>
        <v>0</v>
      </c>
      <c r="K50" s="93">
        <f t="shared" ref="K50:AG50" si="15" xml:space="preserve"> IF(AND(J49 &lt; $F48, K49 &gt;= $F48), 1, 0)</f>
        <v>0</v>
      </c>
      <c r="L50" s="93">
        <f t="shared" si="15"/>
        <v>1</v>
      </c>
      <c r="M50" s="93">
        <f t="shared" si="15"/>
        <v>0</v>
      </c>
      <c r="N50" s="93">
        <f t="shared" si="15"/>
        <v>0</v>
      </c>
      <c r="O50" s="93">
        <f t="shared" si="15"/>
        <v>0</v>
      </c>
      <c r="P50" s="93">
        <f t="shared" si="15"/>
        <v>0</v>
      </c>
      <c r="Q50" s="93">
        <f t="shared" si="15"/>
        <v>0</v>
      </c>
      <c r="R50" s="93">
        <f t="shared" si="15"/>
        <v>0</v>
      </c>
      <c r="S50" s="93">
        <f t="shared" si="15"/>
        <v>0</v>
      </c>
      <c r="T50" s="93">
        <f t="shared" si="15"/>
        <v>0</v>
      </c>
      <c r="U50" s="93">
        <f t="shared" si="15"/>
        <v>0</v>
      </c>
      <c r="V50" s="93">
        <f t="shared" si="15"/>
        <v>0</v>
      </c>
      <c r="W50" s="93">
        <f t="shared" si="15"/>
        <v>0</v>
      </c>
      <c r="X50" s="93">
        <f t="shared" si="15"/>
        <v>0</v>
      </c>
      <c r="Y50" s="93">
        <f t="shared" si="15"/>
        <v>0</v>
      </c>
      <c r="Z50" s="93">
        <f t="shared" si="15"/>
        <v>0</v>
      </c>
      <c r="AA50" s="93">
        <f t="shared" si="15"/>
        <v>0</v>
      </c>
      <c r="AB50" s="93">
        <f t="shared" si="15"/>
        <v>0</v>
      </c>
      <c r="AC50" s="93">
        <f t="shared" si="15"/>
        <v>0</v>
      </c>
      <c r="AD50" s="93">
        <f t="shared" si="15"/>
        <v>0</v>
      </c>
      <c r="AE50" s="93">
        <f t="shared" si="15"/>
        <v>0</v>
      </c>
      <c r="AF50" s="93">
        <f t="shared" si="15"/>
        <v>0</v>
      </c>
      <c r="AG50" s="93">
        <f t="shared" si="15"/>
        <v>0</v>
      </c>
    </row>
    <row r="51" spans="1:33" s="100" customFormat="1" x14ac:dyDescent="0.25">
      <c r="A51" s="27"/>
      <c r="B51" s="27"/>
      <c r="C51" s="38"/>
      <c r="D51" s="1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s="100" customFormat="1" x14ac:dyDescent="0.25">
      <c r="A52" s="27"/>
      <c r="B52" s="27" t="s">
        <v>3</v>
      </c>
      <c r="C52" s="38"/>
      <c r="D52" s="1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s="102" customFormat="1" x14ac:dyDescent="0.25">
      <c r="A53" s="124"/>
      <c r="B53" s="27"/>
      <c r="C53" s="125"/>
      <c r="D53" s="126"/>
      <c r="E53" s="25" t="str">
        <f xml:space="preserve"> InpC!E$13</f>
        <v>Last pre-forecast date</v>
      </c>
      <c r="F53" s="25">
        <f xml:space="preserve"> InpC!F$13</f>
        <v>41364</v>
      </c>
      <c r="G53" s="25" t="str">
        <f xml:space="preserve"> InpC!G$13</f>
        <v>date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</row>
    <row r="54" spans="1:33" s="171" customFormat="1" x14ac:dyDescent="0.25">
      <c r="A54" s="169"/>
      <c r="B54" s="169"/>
      <c r="C54" s="170"/>
      <c r="E54" s="171" t="str">
        <f xml:space="preserve"> InpC!E$14</f>
        <v>Length of forecast period</v>
      </c>
      <c r="F54" s="171">
        <f xml:space="preserve"> InpC!F$14</f>
        <v>10</v>
      </c>
      <c r="G54" s="171" t="str">
        <f xml:space="preserve"> InpC!G$14</f>
        <v>years</v>
      </c>
    </row>
    <row r="55" spans="1:33" s="167" customFormat="1" x14ac:dyDescent="0.25">
      <c r="A55" s="165"/>
      <c r="B55" s="165"/>
      <c r="C55" s="166"/>
      <c r="E55" s="46" t="s">
        <v>4</v>
      </c>
      <c r="F55" s="46">
        <f xml:space="preserve"> DATE(YEAR(F53) + F54, MONTH(F53), DAY(F53))</f>
        <v>45016</v>
      </c>
      <c r="G55" s="46" t="s">
        <v>10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s="164" customFormat="1" x14ac:dyDescent="0.25">
      <c r="A56" s="1"/>
      <c r="B56" s="1"/>
      <c r="C56" s="32"/>
      <c r="D56" s="16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s="102" customFormat="1" x14ac:dyDescent="0.25">
      <c r="A57" s="124"/>
      <c r="B57" s="27"/>
      <c r="C57" s="125"/>
      <c r="D57" s="126"/>
      <c r="E57" s="25" t="str">
        <f xml:space="preserve"> InpC!E$13</f>
        <v>Last pre-forecast date</v>
      </c>
      <c r="F57" s="25">
        <f xml:space="preserve"> InpC!F$13</f>
        <v>41364</v>
      </c>
      <c r="G57" s="25" t="str">
        <f xml:space="preserve"> InpC!G$13</f>
        <v>date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</row>
    <row r="58" spans="1:33" s="174" customFormat="1" x14ac:dyDescent="0.25">
      <c r="A58" s="172"/>
      <c r="B58" s="172"/>
      <c r="C58" s="173"/>
      <c r="E58" s="175" t="str">
        <f xml:space="preserve"> E$55</f>
        <v>Last forecast date</v>
      </c>
      <c r="F58" s="175">
        <f t="shared" ref="F58:G58" si="16" xml:space="preserve"> F$55</f>
        <v>45016</v>
      </c>
      <c r="G58" s="175" t="str">
        <f t="shared" si="16"/>
        <v>date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</row>
    <row r="59" spans="1:33" s="105" customFormat="1" x14ac:dyDescent="0.25">
      <c r="A59" s="127"/>
      <c r="B59" s="27"/>
      <c r="C59" s="128"/>
      <c r="D59" s="119"/>
      <c r="E59" s="13" t="str">
        <f t="shared" ref="E59:AG59" si="17" xml:space="preserve"> E$18</f>
        <v>Model period ending</v>
      </c>
      <c r="F59" s="13">
        <f t="shared" si="17"/>
        <v>0</v>
      </c>
      <c r="G59" s="13" t="str">
        <f t="shared" si="17"/>
        <v>date</v>
      </c>
      <c r="H59" s="13">
        <f t="shared" si="17"/>
        <v>0</v>
      </c>
      <c r="I59" s="13">
        <f t="shared" si="17"/>
        <v>0</v>
      </c>
      <c r="J59" s="13">
        <f t="shared" si="17"/>
        <v>41182</v>
      </c>
      <c r="K59" s="13">
        <f t="shared" si="17"/>
        <v>41364</v>
      </c>
      <c r="L59" s="13">
        <f t="shared" si="17"/>
        <v>41547</v>
      </c>
      <c r="M59" s="13">
        <f t="shared" si="17"/>
        <v>41729</v>
      </c>
      <c r="N59" s="13">
        <f t="shared" si="17"/>
        <v>41912</v>
      </c>
      <c r="O59" s="13">
        <f t="shared" si="17"/>
        <v>42094</v>
      </c>
      <c r="P59" s="13">
        <f t="shared" si="17"/>
        <v>42277</v>
      </c>
      <c r="Q59" s="13">
        <f t="shared" si="17"/>
        <v>42460</v>
      </c>
      <c r="R59" s="13">
        <f t="shared" si="17"/>
        <v>42643</v>
      </c>
      <c r="S59" s="13">
        <f t="shared" si="17"/>
        <v>42825</v>
      </c>
      <c r="T59" s="13">
        <f t="shared" si="17"/>
        <v>43008</v>
      </c>
      <c r="U59" s="13">
        <f t="shared" si="17"/>
        <v>43190</v>
      </c>
      <c r="V59" s="13">
        <f t="shared" si="17"/>
        <v>43373</v>
      </c>
      <c r="W59" s="13">
        <f t="shared" si="17"/>
        <v>43555</v>
      </c>
      <c r="X59" s="13">
        <f t="shared" si="17"/>
        <v>43738</v>
      </c>
      <c r="Y59" s="13">
        <f t="shared" si="17"/>
        <v>43921</v>
      </c>
      <c r="Z59" s="13">
        <f t="shared" si="17"/>
        <v>44104</v>
      </c>
      <c r="AA59" s="13">
        <f t="shared" si="17"/>
        <v>44286</v>
      </c>
      <c r="AB59" s="13">
        <f t="shared" si="17"/>
        <v>44469</v>
      </c>
      <c r="AC59" s="13">
        <f t="shared" si="17"/>
        <v>44651</v>
      </c>
      <c r="AD59" s="13">
        <f t="shared" si="17"/>
        <v>44834</v>
      </c>
      <c r="AE59" s="13">
        <f t="shared" si="17"/>
        <v>45016</v>
      </c>
      <c r="AF59" s="13">
        <f t="shared" si="17"/>
        <v>45199</v>
      </c>
      <c r="AG59" s="13">
        <f t="shared" si="17"/>
        <v>45382</v>
      </c>
    </row>
    <row r="60" spans="1:33" s="62" customFormat="1" x14ac:dyDescent="0.25">
      <c r="A60" s="123"/>
      <c r="B60" s="123"/>
      <c r="C60" s="59"/>
      <c r="E60" s="57" t="s">
        <v>3</v>
      </c>
      <c r="F60" s="60"/>
      <c r="G60" s="57" t="s">
        <v>9</v>
      </c>
      <c r="H60" s="57">
        <f xml:space="preserve"> SUM(J60:AG60)</f>
        <v>20</v>
      </c>
      <c r="I60" s="57"/>
      <c r="J60" s="56">
        <f xml:space="preserve"> IF(AND(J59 &gt; $F57, J59 &lt;= $F58), 1, 0)</f>
        <v>0</v>
      </c>
      <c r="K60" s="56">
        <f t="shared" ref="K60:AG60" si="18" xml:space="preserve"> IF(AND(K59 &gt; $F57, K59 &lt;= $F58), 1, 0)</f>
        <v>0</v>
      </c>
      <c r="L60" s="56">
        <f t="shared" si="18"/>
        <v>1</v>
      </c>
      <c r="M60" s="56">
        <f t="shared" si="18"/>
        <v>1</v>
      </c>
      <c r="N60" s="56">
        <f t="shared" si="18"/>
        <v>1</v>
      </c>
      <c r="O60" s="56">
        <f t="shared" si="18"/>
        <v>1</v>
      </c>
      <c r="P60" s="56">
        <f t="shared" si="18"/>
        <v>1</v>
      </c>
      <c r="Q60" s="56">
        <f t="shared" si="18"/>
        <v>1</v>
      </c>
      <c r="R60" s="56">
        <f t="shared" si="18"/>
        <v>1</v>
      </c>
      <c r="S60" s="56">
        <f t="shared" si="18"/>
        <v>1</v>
      </c>
      <c r="T60" s="56">
        <f t="shared" si="18"/>
        <v>1</v>
      </c>
      <c r="U60" s="56">
        <f t="shared" si="18"/>
        <v>1</v>
      </c>
      <c r="V60" s="56">
        <f t="shared" si="18"/>
        <v>1</v>
      </c>
      <c r="W60" s="56">
        <f t="shared" si="18"/>
        <v>1</v>
      </c>
      <c r="X60" s="56">
        <f t="shared" si="18"/>
        <v>1</v>
      </c>
      <c r="Y60" s="56">
        <f t="shared" si="18"/>
        <v>1</v>
      </c>
      <c r="Z60" s="56">
        <f t="shared" si="18"/>
        <v>1</v>
      </c>
      <c r="AA60" s="56">
        <f t="shared" si="18"/>
        <v>1</v>
      </c>
      <c r="AB60" s="56">
        <f t="shared" si="18"/>
        <v>1</v>
      </c>
      <c r="AC60" s="56">
        <f t="shared" si="18"/>
        <v>1</v>
      </c>
      <c r="AD60" s="56">
        <f t="shared" si="18"/>
        <v>1</v>
      </c>
      <c r="AE60" s="56">
        <f t="shared" si="18"/>
        <v>1</v>
      </c>
      <c r="AF60" s="56">
        <f t="shared" si="18"/>
        <v>0</v>
      </c>
      <c r="AG60" s="56">
        <f t="shared" si="18"/>
        <v>0</v>
      </c>
    </row>
    <row r="61" spans="1:33" s="109" customFormat="1" x14ac:dyDescent="0.25">
      <c r="A61" s="62"/>
      <c r="B61" s="123"/>
      <c r="C61" s="59"/>
      <c r="D61" s="62"/>
      <c r="E61" s="95" t="s">
        <v>38</v>
      </c>
      <c r="F61" s="95">
        <f xml:space="preserve"> SUM(J60:AG60)</f>
        <v>20</v>
      </c>
      <c r="G61" s="95" t="s">
        <v>35</v>
      </c>
      <c r="H61" s="95"/>
      <c r="I61" s="95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</row>
    <row r="62" spans="1:33" s="100" customFormat="1" x14ac:dyDescent="0.25">
      <c r="A62" s="27"/>
      <c r="B62" s="27"/>
      <c r="C62" s="38"/>
      <c r="D62" s="1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100" customFormat="1" x14ac:dyDescent="0.25">
      <c r="A63" s="27"/>
      <c r="B63" s="27" t="s">
        <v>5</v>
      </c>
      <c r="C63" s="38"/>
      <c r="D63" s="1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159" customFormat="1" x14ac:dyDescent="0.25">
      <c r="A64" s="130"/>
      <c r="B64" s="130"/>
      <c r="C64" s="131"/>
      <c r="E64" s="175" t="str">
        <f xml:space="preserve"> E$55</f>
        <v>Last forecast date</v>
      </c>
      <c r="F64" s="175">
        <f t="shared" ref="F64:G64" si="19" xml:space="preserve"> F$55</f>
        <v>45016</v>
      </c>
      <c r="G64" s="175" t="str">
        <f t="shared" si="19"/>
        <v>date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:33" s="110" customFormat="1" x14ac:dyDescent="0.25">
      <c r="A65" s="117"/>
      <c r="B65" s="117"/>
      <c r="C65" s="118"/>
      <c r="D65" s="160"/>
      <c r="E65" s="94" t="str">
        <f t="shared" ref="E65:AG65" si="20" xml:space="preserve"> E$18</f>
        <v>Model period ending</v>
      </c>
      <c r="F65" s="94">
        <f t="shared" si="20"/>
        <v>0</v>
      </c>
      <c r="G65" s="94" t="str">
        <f t="shared" si="20"/>
        <v>date</v>
      </c>
      <c r="H65" s="94">
        <f t="shared" si="20"/>
        <v>0</v>
      </c>
      <c r="I65" s="198">
        <f t="shared" si="20"/>
        <v>0</v>
      </c>
      <c r="J65" s="94">
        <f t="shared" si="20"/>
        <v>41182</v>
      </c>
      <c r="K65" s="94">
        <f t="shared" si="20"/>
        <v>41364</v>
      </c>
      <c r="L65" s="94">
        <f t="shared" si="20"/>
        <v>41547</v>
      </c>
      <c r="M65" s="94">
        <f t="shared" si="20"/>
        <v>41729</v>
      </c>
      <c r="N65" s="94">
        <f t="shared" si="20"/>
        <v>41912</v>
      </c>
      <c r="O65" s="94">
        <f t="shared" si="20"/>
        <v>42094</v>
      </c>
      <c r="P65" s="94">
        <f t="shared" si="20"/>
        <v>42277</v>
      </c>
      <c r="Q65" s="94">
        <f t="shared" si="20"/>
        <v>42460</v>
      </c>
      <c r="R65" s="94">
        <f t="shared" si="20"/>
        <v>42643</v>
      </c>
      <c r="S65" s="94">
        <f t="shared" si="20"/>
        <v>42825</v>
      </c>
      <c r="T65" s="94">
        <f t="shared" si="20"/>
        <v>43008</v>
      </c>
      <c r="U65" s="94">
        <f t="shared" si="20"/>
        <v>43190</v>
      </c>
      <c r="V65" s="94">
        <f t="shared" si="20"/>
        <v>43373</v>
      </c>
      <c r="W65" s="94">
        <f t="shared" si="20"/>
        <v>43555</v>
      </c>
      <c r="X65" s="94">
        <f t="shared" si="20"/>
        <v>43738</v>
      </c>
      <c r="Y65" s="94">
        <f t="shared" si="20"/>
        <v>43921</v>
      </c>
      <c r="Z65" s="94">
        <f t="shared" si="20"/>
        <v>44104</v>
      </c>
      <c r="AA65" s="94">
        <f t="shared" si="20"/>
        <v>44286</v>
      </c>
      <c r="AB65" s="94">
        <f t="shared" si="20"/>
        <v>44469</v>
      </c>
      <c r="AC65" s="94">
        <f t="shared" si="20"/>
        <v>44651</v>
      </c>
      <c r="AD65" s="94">
        <f t="shared" si="20"/>
        <v>44834</v>
      </c>
      <c r="AE65" s="94">
        <f t="shared" si="20"/>
        <v>45016</v>
      </c>
      <c r="AF65" s="94">
        <f t="shared" si="20"/>
        <v>45199</v>
      </c>
      <c r="AG65" s="94">
        <f t="shared" si="20"/>
        <v>45382</v>
      </c>
    </row>
    <row r="66" spans="1:33" s="62" customFormat="1" x14ac:dyDescent="0.25">
      <c r="A66" s="123"/>
      <c r="B66" s="123"/>
      <c r="C66" s="59"/>
      <c r="E66" s="56" t="s">
        <v>5</v>
      </c>
      <c r="F66" s="58"/>
      <c r="G66" s="56" t="s">
        <v>9</v>
      </c>
      <c r="H66" s="56">
        <f xml:space="preserve"> SUM(J66:AG66)</f>
        <v>1</v>
      </c>
      <c r="I66" s="56"/>
      <c r="J66" s="56">
        <f xml:space="preserve"> IF(AND(I65 &lt; $F64, J65 &gt;= $F64), 1, 0)</f>
        <v>0</v>
      </c>
      <c r="K66" s="56">
        <f t="shared" ref="K66:AG66" si="21" xml:space="preserve"> IF(AND(J65 &lt; $F64, K65 &gt;= $F64), 1, 0)</f>
        <v>0</v>
      </c>
      <c r="L66" s="56">
        <f t="shared" si="21"/>
        <v>0</v>
      </c>
      <c r="M66" s="56">
        <f t="shared" si="21"/>
        <v>0</v>
      </c>
      <c r="N66" s="56">
        <f t="shared" si="21"/>
        <v>0</v>
      </c>
      <c r="O66" s="56">
        <f t="shared" si="21"/>
        <v>0</v>
      </c>
      <c r="P66" s="56">
        <f t="shared" si="21"/>
        <v>0</v>
      </c>
      <c r="Q66" s="56">
        <f t="shared" si="21"/>
        <v>0</v>
      </c>
      <c r="R66" s="56">
        <f t="shared" si="21"/>
        <v>0</v>
      </c>
      <c r="S66" s="56">
        <f t="shared" si="21"/>
        <v>0</v>
      </c>
      <c r="T66" s="56">
        <f t="shared" si="21"/>
        <v>0</v>
      </c>
      <c r="U66" s="56">
        <f t="shared" si="21"/>
        <v>0</v>
      </c>
      <c r="V66" s="56">
        <f t="shared" si="21"/>
        <v>0</v>
      </c>
      <c r="W66" s="56">
        <f t="shared" si="21"/>
        <v>0</v>
      </c>
      <c r="X66" s="56">
        <f t="shared" si="21"/>
        <v>0</v>
      </c>
      <c r="Y66" s="56">
        <f t="shared" si="21"/>
        <v>0</v>
      </c>
      <c r="Z66" s="56">
        <f t="shared" si="21"/>
        <v>0</v>
      </c>
      <c r="AA66" s="56">
        <f t="shared" si="21"/>
        <v>0</v>
      </c>
      <c r="AB66" s="56">
        <f t="shared" si="21"/>
        <v>0</v>
      </c>
      <c r="AC66" s="56">
        <f t="shared" si="21"/>
        <v>0</v>
      </c>
      <c r="AD66" s="56">
        <f t="shared" si="21"/>
        <v>0</v>
      </c>
      <c r="AE66" s="56">
        <f t="shared" si="21"/>
        <v>1</v>
      </c>
      <c r="AF66" s="56">
        <f t="shared" si="21"/>
        <v>0</v>
      </c>
      <c r="AG66" s="56">
        <f t="shared" si="21"/>
        <v>0</v>
      </c>
    </row>
    <row r="67" spans="1:33" s="100" customFormat="1" x14ac:dyDescent="0.25">
      <c r="A67" s="27"/>
      <c r="B67" s="27"/>
      <c r="C67" s="38"/>
      <c r="D67" s="1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s="100" customFormat="1" x14ac:dyDescent="0.25">
      <c r="A68" s="27"/>
      <c r="B68" s="27" t="s">
        <v>46</v>
      </c>
      <c r="C68" s="38"/>
      <c r="D68" s="1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s="106" customFormat="1" x14ac:dyDescent="0.25">
      <c r="A69" s="123"/>
      <c r="B69" s="123"/>
      <c r="C69" s="59"/>
      <c r="D69" s="62"/>
      <c r="E69" s="56" t="str">
        <f t="shared" ref="E69:AG69" si="22" xml:space="preserve"> E$66</f>
        <v>Last forecast period flag</v>
      </c>
      <c r="F69" s="56">
        <f t="shared" si="22"/>
        <v>0</v>
      </c>
      <c r="G69" s="56" t="str">
        <f t="shared" si="22"/>
        <v>flag</v>
      </c>
      <c r="H69" s="56">
        <f t="shared" si="22"/>
        <v>1</v>
      </c>
      <c r="I69" s="199">
        <f t="shared" si="22"/>
        <v>0</v>
      </c>
      <c r="J69" s="56">
        <f t="shared" si="22"/>
        <v>0</v>
      </c>
      <c r="K69" s="56">
        <f t="shared" si="22"/>
        <v>0</v>
      </c>
      <c r="L69" s="56">
        <f t="shared" si="22"/>
        <v>0</v>
      </c>
      <c r="M69" s="56">
        <f t="shared" si="22"/>
        <v>0</v>
      </c>
      <c r="N69" s="56">
        <f t="shared" si="22"/>
        <v>0</v>
      </c>
      <c r="O69" s="56">
        <f t="shared" si="22"/>
        <v>0</v>
      </c>
      <c r="P69" s="56">
        <f t="shared" si="22"/>
        <v>0</v>
      </c>
      <c r="Q69" s="56">
        <f t="shared" si="22"/>
        <v>0</v>
      </c>
      <c r="R69" s="56">
        <f t="shared" si="22"/>
        <v>0</v>
      </c>
      <c r="S69" s="56">
        <f t="shared" si="22"/>
        <v>0</v>
      </c>
      <c r="T69" s="56">
        <f t="shared" si="22"/>
        <v>0</v>
      </c>
      <c r="U69" s="56">
        <f t="shared" si="22"/>
        <v>0</v>
      </c>
      <c r="V69" s="56">
        <f t="shared" si="22"/>
        <v>0</v>
      </c>
      <c r="W69" s="56">
        <f t="shared" si="22"/>
        <v>0</v>
      </c>
      <c r="X69" s="56">
        <f t="shared" si="22"/>
        <v>0</v>
      </c>
      <c r="Y69" s="56">
        <f t="shared" si="22"/>
        <v>0</v>
      </c>
      <c r="Z69" s="56">
        <f t="shared" si="22"/>
        <v>0</v>
      </c>
      <c r="AA69" s="56">
        <f t="shared" si="22"/>
        <v>0</v>
      </c>
      <c r="AB69" s="56">
        <f t="shared" si="22"/>
        <v>0</v>
      </c>
      <c r="AC69" s="56">
        <f t="shared" si="22"/>
        <v>0</v>
      </c>
      <c r="AD69" s="56">
        <f t="shared" si="22"/>
        <v>0</v>
      </c>
      <c r="AE69" s="56">
        <f t="shared" si="22"/>
        <v>1</v>
      </c>
      <c r="AF69" s="56">
        <f t="shared" si="22"/>
        <v>0</v>
      </c>
      <c r="AG69" s="56">
        <f t="shared" si="22"/>
        <v>0</v>
      </c>
    </row>
    <row r="70" spans="1:33" s="62" customFormat="1" x14ac:dyDescent="0.25">
      <c r="A70" s="123"/>
      <c r="B70" s="122"/>
      <c r="C70" s="59"/>
      <c r="E70" s="56" t="s">
        <v>46</v>
      </c>
      <c r="F70" s="56"/>
      <c r="G70" s="56" t="s">
        <v>9</v>
      </c>
      <c r="H70" s="56">
        <f xml:space="preserve"> SUM(J70:AG70)</f>
        <v>1</v>
      </c>
      <c r="I70" s="56"/>
      <c r="J70" s="56">
        <f t="shared" ref="J70:AG70" si="23" xml:space="preserve"> I69</f>
        <v>0</v>
      </c>
      <c r="K70" s="56">
        <f t="shared" si="23"/>
        <v>0</v>
      </c>
      <c r="L70" s="56">
        <f t="shared" si="23"/>
        <v>0</v>
      </c>
      <c r="M70" s="56">
        <f t="shared" si="23"/>
        <v>0</v>
      </c>
      <c r="N70" s="56">
        <f t="shared" si="23"/>
        <v>0</v>
      </c>
      <c r="O70" s="56">
        <f t="shared" si="23"/>
        <v>0</v>
      </c>
      <c r="P70" s="56">
        <f t="shared" si="23"/>
        <v>0</v>
      </c>
      <c r="Q70" s="56">
        <f t="shared" si="23"/>
        <v>0</v>
      </c>
      <c r="R70" s="56">
        <f t="shared" si="23"/>
        <v>0</v>
      </c>
      <c r="S70" s="56">
        <f t="shared" si="23"/>
        <v>0</v>
      </c>
      <c r="T70" s="56">
        <f t="shared" si="23"/>
        <v>0</v>
      </c>
      <c r="U70" s="56">
        <f t="shared" si="23"/>
        <v>0</v>
      </c>
      <c r="V70" s="56">
        <f t="shared" si="23"/>
        <v>0</v>
      </c>
      <c r="W70" s="56">
        <f t="shared" si="23"/>
        <v>0</v>
      </c>
      <c r="X70" s="56">
        <f t="shared" si="23"/>
        <v>0</v>
      </c>
      <c r="Y70" s="56">
        <f t="shared" si="23"/>
        <v>0</v>
      </c>
      <c r="Z70" s="56">
        <f t="shared" si="23"/>
        <v>0</v>
      </c>
      <c r="AA70" s="56">
        <f t="shared" si="23"/>
        <v>0</v>
      </c>
      <c r="AB70" s="56">
        <f t="shared" si="23"/>
        <v>0</v>
      </c>
      <c r="AC70" s="56">
        <f t="shared" si="23"/>
        <v>0</v>
      </c>
      <c r="AD70" s="56">
        <f t="shared" si="23"/>
        <v>0</v>
      </c>
      <c r="AE70" s="56">
        <f t="shared" si="23"/>
        <v>0</v>
      </c>
      <c r="AF70" s="56">
        <f t="shared" si="23"/>
        <v>1</v>
      </c>
      <c r="AG70" s="56">
        <f t="shared" si="23"/>
        <v>0</v>
      </c>
    </row>
    <row r="71" spans="1:33" s="100" customFormat="1" x14ac:dyDescent="0.25">
      <c r="A71" s="27"/>
      <c r="B71" s="27"/>
      <c r="C71" s="38"/>
      <c r="D71" s="11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s="100" customFormat="1" x14ac:dyDescent="0.25">
      <c r="A72" s="27"/>
      <c r="B72" s="27" t="s">
        <v>34</v>
      </c>
      <c r="C72" s="38"/>
      <c r="D72" s="11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s="106" customFormat="1" x14ac:dyDescent="0.25">
      <c r="A73" s="123"/>
      <c r="B73" s="123"/>
      <c r="C73" s="59"/>
      <c r="D73" s="62"/>
      <c r="E73" s="56" t="str">
        <f t="shared" ref="E73:AG73" si="24" xml:space="preserve"> E$70</f>
        <v>1st post forecast period flag</v>
      </c>
      <c r="F73" s="56">
        <f t="shared" si="24"/>
        <v>0</v>
      </c>
      <c r="G73" s="56" t="str">
        <f t="shared" si="24"/>
        <v>flag</v>
      </c>
      <c r="H73" s="56">
        <f t="shared" si="24"/>
        <v>1</v>
      </c>
      <c r="I73" s="56">
        <f t="shared" si="24"/>
        <v>0</v>
      </c>
      <c r="J73" s="56">
        <f t="shared" si="24"/>
        <v>0</v>
      </c>
      <c r="K73" s="56">
        <f t="shared" si="24"/>
        <v>0</v>
      </c>
      <c r="L73" s="56">
        <f t="shared" si="24"/>
        <v>0</v>
      </c>
      <c r="M73" s="56">
        <f t="shared" si="24"/>
        <v>0</v>
      </c>
      <c r="N73" s="56">
        <f t="shared" si="24"/>
        <v>0</v>
      </c>
      <c r="O73" s="56">
        <f t="shared" si="24"/>
        <v>0</v>
      </c>
      <c r="P73" s="56">
        <f t="shared" si="24"/>
        <v>0</v>
      </c>
      <c r="Q73" s="56">
        <f t="shared" si="24"/>
        <v>0</v>
      </c>
      <c r="R73" s="56">
        <f t="shared" si="24"/>
        <v>0</v>
      </c>
      <c r="S73" s="56">
        <f t="shared" si="24"/>
        <v>0</v>
      </c>
      <c r="T73" s="56">
        <f t="shared" si="24"/>
        <v>0</v>
      </c>
      <c r="U73" s="56">
        <f t="shared" si="24"/>
        <v>0</v>
      </c>
      <c r="V73" s="56">
        <f t="shared" si="24"/>
        <v>0</v>
      </c>
      <c r="W73" s="56">
        <f t="shared" si="24"/>
        <v>0</v>
      </c>
      <c r="X73" s="56">
        <f t="shared" si="24"/>
        <v>0</v>
      </c>
      <c r="Y73" s="56">
        <f t="shared" si="24"/>
        <v>0</v>
      </c>
      <c r="Z73" s="56">
        <f t="shared" si="24"/>
        <v>0</v>
      </c>
      <c r="AA73" s="56">
        <f t="shared" si="24"/>
        <v>0</v>
      </c>
      <c r="AB73" s="56">
        <f t="shared" si="24"/>
        <v>0</v>
      </c>
      <c r="AC73" s="56">
        <f t="shared" si="24"/>
        <v>0</v>
      </c>
      <c r="AD73" s="56">
        <f t="shared" si="24"/>
        <v>0</v>
      </c>
      <c r="AE73" s="56">
        <f t="shared" si="24"/>
        <v>0</v>
      </c>
      <c r="AF73" s="56">
        <f t="shared" si="24"/>
        <v>1</v>
      </c>
      <c r="AG73" s="56">
        <f t="shared" si="24"/>
        <v>0</v>
      </c>
    </row>
    <row r="74" spans="1:33" s="106" customFormat="1" x14ac:dyDescent="0.25">
      <c r="A74" s="123"/>
      <c r="B74" s="123"/>
      <c r="C74" s="59"/>
      <c r="D74" s="62"/>
      <c r="E74" s="56" t="s">
        <v>34</v>
      </c>
      <c r="F74" s="56"/>
      <c r="G74" s="56" t="s">
        <v>9</v>
      </c>
      <c r="H74" s="56">
        <f xml:space="preserve"> SUM(J74:AG74)</f>
        <v>2</v>
      </c>
      <c r="I74" s="199"/>
      <c r="J74" s="56">
        <f t="shared" ref="J74:AG74" si="25" xml:space="preserve"> I74 + J73</f>
        <v>0</v>
      </c>
      <c r="K74" s="56">
        <f t="shared" si="25"/>
        <v>0</v>
      </c>
      <c r="L74" s="56">
        <f t="shared" si="25"/>
        <v>0</v>
      </c>
      <c r="M74" s="56">
        <f t="shared" si="25"/>
        <v>0</v>
      </c>
      <c r="N74" s="56">
        <f t="shared" si="25"/>
        <v>0</v>
      </c>
      <c r="O74" s="56">
        <f t="shared" si="25"/>
        <v>0</v>
      </c>
      <c r="P74" s="56">
        <f t="shared" si="25"/>
        <v>0</v>
      </c>
      <c r="Q74" s="56">
        <f t="shared" si="25"/>
        <v>0</v>
      </c>
      <c r="R74" s="56">
        <f t="shared" si="25"/>
        <v>0</v>
      </c>
      <c r="S74" s="56">
        <f t="shared" si="25"/>
        <v>0</v>
      </c>
      <c r="T74" s="56">
        <f t="shared" si="25"/>
        <v>0</v>
      </c>
      <c r="U74" s="56">
        <f t="shared" si="25"/>
        <v>0</v>
      </c>
      <c r="V74" s="56">
        <f t="shared" si="25"/>
        <v>0</v>
      </c>
      <c r="W74" s="56">
        <f t="shared" si="25"/>
        <v>0</v>
      </c>
      <c r="X74" s="56">
        <f t="shared" si="25"/>
        <v>0</v>
      </c>
      <c r="Y74" s="56">
        <f t="shared" si="25"/>
        <v>0</v>
      </c>
      <c r="Z74" s="56">
        <f t="shared" si="25"/>
        <v>0</v>
      </c>
      <c r="AA74" s="56">
        <f t="shared" si="25"/>
        <v>0</v>
      </c>
      <c r="AB74" s="56">
        <f t="shared" si="25"/>
        <v>0</v>
      </c>
      <c r="AC74" s="56">
        <f t="shared" si="25"/>
        <v>0</v>
      </c>
      <c r="AD74" s="56">
        <f t="shared" si="25"/>
        <v>0</v>
      </c>
      <c r="AE74" s="56">
        <f t="shared" si="25"/>
        <v>0</v>
      </c>
      <c r="AF74" s="56">
        <f t="shared" si="25"/>
        <v>1</v>
      </c>
      <c r="AG74" s="56">
        <f t="shared" si="25"/>
        <v>1</v>
      </c>
    </row>
    <row r="75" spans="1:33" s="106" customFormat="1" x14ac:dyDescent="0.25">
      <c r="A75" s="123"/>
      <c r="B75" s="123"/>
      <c r="C75" s="59"/>
      <c r="D75" s="62"/>
      <c r="E75" s="56" t="s">
        <v>39</v>
      </c>
      <c r="F75" s="56">
        <f xml:space="preserve"> SUM(J74:AG74)</f>
        <v>2</v>
      </c>
      <c r="G75" s="56" t="s">
        <v>35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</row>
    <row r="77" spans="1:33" s="139" customFormat="1" x14ac:dyDescent="0.25">
      <c r="A77" s="58"/>
      <c r="B77" s="58" t="s">
        <v>49</v>
      </c>
      <c r="C77" s="55"/>
      <c r="D77" s="63"/>
      <c r="E77" s="57"/>
      <c r="F77" s="136"/>
      <c r="G77" s="137"/>
      <c r="H77" s="137"/>
      <c r="I77" s="137"/>
      <c r="J77" s="137"/>
      <c r="K77" s="137"/>
      <c r="L77" s="137"/>
      <c r="M77" s="137"/>
      <c r="N77" s="138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</row>
    <row r="78" spans="1:33" s="139" customFormat="1" x14ac:dyDescent="0.25">
      <c r="A78" s="58"/>
      <c r="B78" s="58"/>
      <c r="C78" s="55" t="s">
        <v>50</v>
      </c>
      <c r="D78" s="63"/>
      <c r="E78" s="57"/>
      <c r="F78" s="136"/>
      <c r="G78" s="137"/>
      <c r="H78" s="137"/>
      <c r="I78" s="137"/>
      <c r="J78" s="137"/>
      <c r="K78" s="137"/>
      <c r="L78" s="137"/>
      <c r="M78" s="137"/>
      <c r="N78" s="138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</row>
    <row r="79" spans="1:33" s="139" customFormat="1" x14ac:dyDescent="0.25">
      <c r="A79" s="61"/>
      <c r="B79" s="61"/>
      <c r="C79" s="140"/>
      <c r="D79" s="136"/>
      <c r="E79" s="137" t="str">
        <f xml:space="preserve"> E$13</f>
        <v>First model column flag</v>
      </c>
      <c r="F79" s="137">
        <f t="shared" ref="F79:AG79" si="26" xml:space="preserve"> F$13</f>
        <v>0</v>
      </c>
      <c r="G79" s="137" t="str">
        <f t="shared" si="26"/>
        <v>flag</v>
      </c>
      <c r="H79" s="137">
        <f t="shared" si="26"/>
        <v>1</v>
      </c>
      <c r="I79" s="137">
        <f t="shared" si="26"/>
        <v>0</v>
      </c>
      <c r="J79" s="137">
        <f t="shared" si="26"/>
        <v>1</v>
      </c>
      <c r="K79" s="137">
        <f t="shared" si="26"/>
        <v>0</v>
      </c>
      <c r="L79" s="137">
        <f t="shared" si="26"/>
        <v>0</v>
      </c>
      <c r="M79" s="137">
        <f t="shared" si="26"/>
        <v>0</v>
      </c>
      <c r="N79" s="137">
        <f t="shared" si="26"/>
        <v>0</v>
      </c>
      <c r="O79" s="137">
        <f t="shared" si="26"/>
        <v>0</v>
      </c>
      <c r="P79" s="137">
        <f t="shared" si="26"/>
        <v>0</v>
      </c>
      <c r="Q79" s="137">
        <f t="shared" si="26"/>
        <v>0</v>
      </c>
      <c r="R79" s="137">
        <f t="shared" si="26"/>
        <v>0</v>
      </c>
      <c r="S79" s="137">
        <f t="shared" si="26"/>
        <v>0</v>
      </c>
      <c r="T79" s="137">
        <f t="shared" si="26"/>
        <v>0</v>
      </c>
      <c r="U79" s="137">
        <f t="shared" si="26"/>
        <v>0</v>
      </c>
      <c r="V79" s="137">
        <f t="shared" si="26"/>
        <v>0</v>
      </c>
      <c r="W79" s="137">
        <f t="shared" si="26"/>
        <v>0</v>
      </c>
      <c r="X79" s="137">
        <f t="shared" si="26"/>
        <v>0</v>
      </c>
      <c r="Y79" s="137">
        <f t="shared" si="26"/>
        <v>0</v>
      </c>
      <c r="Z79" s="137">
        <f t="shared" si="26"/>
        <v>0</v>
      </c>
      <c r="AA79" s="137">
        <f t="shared" si="26"/>
        <v>0</v>
      </c>
      <c r="AB79" s="137">
        <f t="shared" si="26"/>
        <v>0</v>
      </c>
      <c r="AC79" s="137">
        <f t="shared" si="26"/>
        <v>0</v>
      </c>
      <c r="AD79" s="137">
        <f t="shared" si="26"/>
        <v>0</v>
      </c>
      <c r="AE79" s="137">
        <f t="shared" si="26"/>
        <v>0</v>
      </c>
      <c r="AF79" s="137">
        <f t="shared" si="26"/>
        <v>0</v>
      </c>
      <c r="AG79" s="137">
        <f t="shared" si="26"/>
        <v>0</v>
      </c>
    </row>
    <row r="80" spans="1:33" s="145" customFormat="1" x14ac:dyDescent="0.25">
      <c r="A80" s="141"/>
      <c r="B80" s="141"/>
      <c r="C80" s="142"/>
      <c r="D80" s="143"/>
      <c r="E80" s="144" t="str">
        <f xml:space="preserve"> E$50</f>
        <v>1st forecast period flag</v>
      </c>
      <c r="F80" s="144">
        <f t="shared" ref="F80:AG80" si="27" xml:space="preserve"> F$50</f>
        <v>0</v>
      </c>
      <c r="G80" s="144" t="str">
        <f t="shared" si="27"/>
        <v>flag</v>
      </c>
      <c r="H80" s="144">
        <f t="shared" si="27"/>
        <v>1</v>
      </c>
      <c r="I80" s="144">
        <f t="shared" si="27"/>
        <v>0</v>
      </c>
      <c r="J80" s="144">
        <f t="shared" si="27"/>
        <v>0</v>
      </c>
      <c r="K80" s="144">
        <f t="shared" si="27"/>
        <v>0</v>
      </c>
      <c r="L80" s="144">
        <f t="shared" si="27"/>
        <v>1</v>
      </c>
      <c r="M80" s="144">
        <f t="shared" si="27"/>
        <v>0</v>
      </c>
      <c r="N80" s="144">
        <f t="shared" si="27"/>
        <v>0</v>
      </c>
      <c r="O80" s="144">
        <f t="shared" si="27"/>
        <v>0</v>
      </c>
      <c r="P80" s="144">
        <f t="shared" si="27"/>
        <v>0</v>
      </c>
      <c r="Q80" s="144">
        <f t="shared" si="27"/>
        <v>0</v>
      </c>
      <c r="R80" s="144">
        <f t="shared" si="27"/>
        <v>0</v>
      </c>
      <c r="S80" s="144">
        <f t="shared" si="27"/>
        <v>0</v>
      </c>
      <c r="T80" s="144">
        <f t="shared" si="27"/>
        <v>0</v>
      </c>
      <c r="U80" s="144">
        <f t="shared" si="27"/>
        <v>0</v>
      </c>
      <c r="V80" s="144">
        <f t="shared" si="27"/>
        <v>0</v>
      </c>
      <c r="W80" s="144">
        <f t="shared" si="27"/>
        <v>0</v>
      </c>
      <c r="X80" s="144">
        <f t="shared" si="27"/>
        <v>0</v>
      </c>
      <c r="Y80" s="144">
        <f t="shared" si="27"/>
        <v>0</v>
      </c>
      <c r="Z80" s="144">
        <f t="shared" si="27"/>
        <v>0</v>
      </c>
      <c r="AA80" s="144">
        <f t="shared" si="27"/>
        <v>0</v>
      </c>
      <c r="AB80" s="144">
        <f t="shared" si="27"/>
        <v>0</v>
      </c>
      <c r="AC80" s="144">
        <f t="shared" si="27"/>
        <v>0</v>
      </c>
      <c r="AD80" s="144">
        <f t="shared" si="27"/>
        <v>0</v>
      </c>
      <c r="AE80" s="144">
        <f t="shared" si="27"/>
        <v>0</v>
      </c>
      <c r="AF80" s="144">
        <f t="shared" si="27"/>
        <v>0</v>
      </c>
      <c r="AG80" s="144">
        <f t="shared" si="27"/>
        <v>0</v>
      </c>
    </row>
    <row r="81" spans="1:33" s="145" customFormat="1" x14ac:dyDescent="0.25">
      <c r="A81" s="141"/>
      <c r="B81" s="141"/>
      <c r="C81" s="142"/>
      <c r="D81" s="143"/>
      <c r="E81" s="144" t="str">
        <f xml:space="preserve"> E$70</f>
        <v>1st post forecast period flag</v>
      </c>
      <c r="F81" s="144">
        <f t="shared" ref="F81:AG81" si="28" xml:space="preserve"> F$70</f>
        <v>0</v>
      </c>
      <c r="G81" s="144" t="str">
        <f t="shared" si="28"/>
        <v>flag</v>
      </c>
      <c r="H81" s="144">
        <f t="shared" si="28"/>
        <v>1</v>
      </c>
      <c r="I81" s="144">
        <f t="shared" si="28"/>
        <v>0</v>
      </c>
      <c r="J81" s="144">
        <f t="shared" si="28"/>
        <v>0</v>
      </c>
      <c r="K81" s="144">
        <f t="shared" si="28"/>
        <v>0</v>
      </c>
      <c r="L81" s="144">
        <f t="shared" si="28"/>
        <v>0</v>
      </c>
      <c r="M81" s="144">
        <f t="shared" si="28"/>
        <v>0</v>
      </c>
      <c r="N81" s="144">
        <f t="shared" si="28"/>
        <v>0</v>
      </c>
      <c r="O81" s="144">
        <f t="shared" si="28"/>
        <v>0</v>
      </c>
      <c r="P81" s="144">
        <f t="shared" si="28"/>
        <v>0</v>
      </c>
      <c r="Q81" s="144">
        <f t="shared" si="28"/>
        <v>0</v>
      </c>
      <c r="R81" s="144">
        <f t="shared" si="28"/>
        <v>0</v>
      </c>
      <c r="S81" s="144">
        <f t="shared" si="28"/>
        <v>0</v>
      </c>
      <c r="T81" s="144">
        <f t="shared" si="28"/>
        <v>0</v>
      </c>
      <c r="U81" s="144">
        <f t="shared" si="28"/>
        <v>0</v>
      </c>
      <c r="V81" s="144">
        <f t="shared" si="28"/>
        <v>0</v>
      </c>
      <c r="W81" s="144">
        <f t="shared" si="28"/>
        <v>0</v>
      </c>
      <c r="X81" s="144">
        <f t="shared" si="28"/>
        <v>0</v>
      </c>
      <c r="Y81" s="144">
        <f t="shared" si="28"/>
        <v>0</v>
      </c>
      <c r="Z81" s="144">
        <f t="shared" si="28"/>
        <v>0</v>
      </c>
      <c r="AA81" s="144">
        <f t="shared" si="28"/>
        <v>0</v>
      </c>
      <c r="AB81" s="144">
        <f t="shared" si="28"/>
        <v>0</v>
      </c>
      <c r="AC81" s="144">
        <f t="shared" si="28"/>
        <v>0</v>
      </c>
      <c r="AD81" s="144">
        <f t="shared" si="28"/>
        <v>0</v>
      </c>
      <c r="AE81" s="144">
        <f t="shared" si="28"/>
        <v>0</v>
      </c>
      <c r="AF81" s="144">
        <f t="shared" si="28"/>
        <v>1</v>
      </c>
      <c r="AG81" s="144">
        <f t="shared" si="28"/>
        <v>0</v>
      </c>
    </row>
    <row r="82" spans="1:33" s="139" customFormat="1" x14ac:dyDescent="0.25">
      <c r="A82" s="58"/>
      <c r="B82" s="58"/>
      <c r="C82" s="55"/>
      <c r="D82" s="63"/>
      <c r="E82" s="146" t="s">
        <v>50</v>
      </c>
      <c r="F82" s="136"/>
      <c r="G82" s="137" t="s">
        <v>24</v>
      </c>
      <c r="H82" s="137"/>
      <c r="I82" s="200"/>
      <c r="J82" s="146">
        <f xml:space="preserve"> I82 + MAX(J79:J81)</f>
        <v>1</v>
      </c>
      <c r="K82" s="146">
        <f t="shared" ref="K82:AG82" si="29" xml:space="preserve"> J82 + MAX(K79:K81)</f>
        <v>1</v>
      </c>
      <c r="L82" s="146">
        <f t="shared" si="29"/>
        <v>2</v>
      </c>
      <c r="M82" s="146">
        <f t="shared" si="29"/>
        <v>2</v>
      </c>
      <c r="N82" s="146">
        <f t="shared" si="29"/>
        <v>2</v>
      </c>
      <c r="O82" s="146">
        <f t="shared" si="29"/>
        <v>2</v>
      </c>
      <c r="P82" s="146">
        <f t="shared" si="29"/>
        <v>2</v>
      </c>
      <c r="Q82" s="146">
        <f t="shared" si="29"/>
        <v>2</v>
      </c>
      <c r="R82" s="146">
        <f t="shared" si="29"/>
        <v>2</v>
      </c>
      <c r="S82" s="146">
        <f t="shared" si="29"/>
        <v>2</v>
      </c>
      <c r="T82" s="146">
        <f t="shared" si="29"/>
        <v>2</v>
      </c>
      <c r="U82" s="146">
        <f t="shared" si="29"/>
        <v>2</v>
      </c>
      <c r="V82" s="146">
        <f t="shared" si="29"/>
        <v>2</v>
      </c>
      <c r="W82" s="146">
        <f t="shared" si="29"/>
        <v>2</v>
      </c>
      <c r="X82" s="146">
        <f t="shared" si="29"/>
        <v>2</v>
      </c>
      <c r="Y82" s="146">
        <f t="shared" si="29"/>
        <v>2</v>
      </c>
      <c r="Z82" s="146">
        <f t="shared" si="29"/>
        <v>2</v>
      </c>
      <c r="AA82" s="146">
        <f t="shared" si="29"/>
        <v>2</v>
      </c>
      <c r="AB82" s="146">
        <f t="shared" si="29"/>
        <v>2</v>
      </c>
      <c r="AC82" s="146">
        <f t="shared" si="29"/>
        <v>2</v>
      </c>
      <c r="AD82" s="146">
        <f t="shared" si="29"/>
        <v>2</v>
      </c>
      <c r="AE82" s="146">
        <f t="shared" si="29"/>
        <v>2</v>
      </c>
      <c r="AF82" s="146">
        <f t="shared" si="29"/>
        <v>3</v>
      </c>
      <c r="AG82" s="146">
        <f t="shared" si="29"/>
        <v>3</v>
      </c>
    </row>
    <row r="83" spans="1:33" s="100" customFormat="1" x14ac:dyDescent="0.25">
      <c r="A83" s="27"/>
      <c r="B83" s="27"/>
      <c r="C83" s="38"/>
      <c r="D83" s="115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s="91" customFormat="1" x14ac:dyDescent="0.25">
      <c r="A84" s="89"/>
      <c r="B84" s="89"/>
      <c r="C84" s="90"/>
      <c r="D84" s="92"/>
      <c r="E84" s="158" t="str">
        <f xml:space="preserve"> InpC!E$17</f>
        <v>Pre-forecast period</v>
      </c>
      <c r="F84" s="158" t="str">
        <f xml:space="preserve"> InpC!F$17</f>
        <v>Pre-fcst</v>
      </c>
      <c r="G84" s="158" t="str">
        <f xml:space="preserve"> InpC!G$17</f>
        <v>label</v>
      </c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</row>
    <row r="85" spans="1:33" s="100" customFormat="1" x14ac:dyDescent="0.25">
      <c r="A85" s="27"/>
      <c r="B85" s="27"/>
      <c r="C85" s="38"/>
      <c r="D85" s="115"/>
      <c r="E85" s="158" t="str">
        <f xml:space="preserve"> InpC!E$18</f>
        <v>Forecast period</v>
      </c>
      <c r="F85" s="158" t="str">
        <f xml:space="preserve"> InpC!F$18</f>
        <v>Forecast</v>
      </c>
      <c r="G85" s="158" t="str">
        <f xml:space="preserve"> InpC!G$18</f>
        <v>label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s="100" customFormat="1" x14ac:dyDescent="0.25">
      <c r="A86" s="27"/>
      <c r="B86" s="27"/>
      <c r="C86" s="38"/>
      <c r="D86" s="115"/>
      <c r="E86" s="158" t="str">
        <f xml:space="preserve"> InpC!E$19</f>
        <v>Post-operations period</v>
      </c>
      <c r="F86" s="158" t="str">
        <f xml:space="preserve"> InpC!F$19</f>
        <v>Post-fcst</v>
      </c>
      <c r="G86" s="158" t="str">
        <f xml:space="preserve"> InpC!G$19</f>
        <v>label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s="152" customFormat="1" x14ac:dyDescent="0.25">
      <c r="A87" s="148"/>
      <c r="B87" s="148"/>
      <c r="C87" s="149"/>
      <c r="D87" s="151"/>
      <c r="E87" s="150" t="str">
        <f xml:space="preserve"> E$82</f>
        <v>Timeline label counter</v>
      </c>
      <c r="F87" s="150">
        <f t="shared" ref="F87:AG87" si="30" xml:space="preserve"> F$82</f>
        <v>0</v>
      </c>
      <c r="G87" s="150" t="str">
        <f t="shared" si="30"/>
        <v>counter</v>
      </c>
      <c r="H87" s="150">
        <f t="shared" si="30"/>
        <v>0</v>
      </c>
      <c r="I87" s="150">
        <f t="shared" si="30"/>
        <v>0</v>
      </c>
      <c r="J87" s="150">
        <f t="shared" si="30"/>
        <v>1</v>
      </c>
      <c r="K87" s="150">
        <f t="shared" si="30"/>
        <v>1</v>
      </c>
      <c r="L87" s="150">
        <f t="shared" si="30"/>
        <v>2</v>
      </c>
      <c r="M87" s="150">
        <f t="shared" si="30"/>
        <v>2</v>
      </c>
      <c r="N87" s="150">
        <f t="shared" si="30"/>
        <v>2</v>
      </c>
      <c r="O87" s="150">
        <f t="shared" si="30"/>
        <v>2</v>
      </c>
      <c r="P87" s="150">
        <f t="shared" si="30"/>
        <v>2</v>
      </c>
      <c r="Q87" s="150">
        <f t="shared" si="30"/>
        <v>2</v>
      </c>
      <c r="R87" s="150">
        <f t="shared" si="30"/>
        <v>2</v>
      </c>
      <c r="S87" s="150">
        <f t="shared" si="30"/>
        <v>2</v>
      </c>
      <c r="T87" s="150">
        <f t="shared" si="30"/>
        <v>2</v>
      </c>
      <c r="U87" s="150">
        <f t="shared" si="30"/>
        <v>2</v>
      </c>
      <c r="V87" s="150">
        <f t="shared" si="30"/>
        <v>2</v>
      </c>
      <c r="W87" s="150">
        <f t="shared" si="30"/>
        <v>2</v>
      </c>
      <c r="X87" s="150">
        <f t="shared" si="30"/>
        <v>2</v>
      </c>
      <c r="Y87" s="150">
        <f t="shared" si="30"/>
        <v>2</v>
      </c>
      <c r="Z87" s="150">
        <f t="shared" si="30"/>
        <v>2</v>
      </c>
      <c r="AA87" s="150">
        <f t="shared" si="30"/>
        <v>2</v>
      </c>
      <c r="AB87" s="150">
        <f t="shared" si="30"/>
        <v>2</v>
      </c>
      <c r="AC87" s="150">
        <f t="shared" si="30"/>
        <v>2</v>
      </c>
      <c r="AD87" s="150">
        <f t="shared" si="30"/>
        <v>2</v>
      </c>
      <c r="AE87" s="150">
        <f t="shared" si="30"/>
        <v>2</v>
      </c>
      <c r="AF87" s="150">
        <f t="shared" si="30"/>
        <v>3</v>
      </c>
      <c r="AG87" s="150">
        <f t="shared" si="30"/>
        <v>3</v>
      </c>
    </row>
    <row r="88" spans="1:33" s="155" customFormat="1" x14ac:dyDescent="0.25">
      <c r="A88" s="153"/>
      <c r="B88" s="153"/>
      <c r="C88" s="154"/>
      <c r="D88" s="135"/>
      <c r="E88" s="156" t="s">
        <v>49</v>
      </c>
      <c r="F88" s="156"/>
      <c r="G88" s="156" t="s">
        <v>45</v>
      </c>
      <c r="H88" s="147"/>
      <c r="I88" s="147"/>
      <c r="J88" s="147" t="str">
        <f xml:space="preserve"> INDEX($F84:$F86, J87)</f>
        <v>Pre-fcst</v>
      </c>
      <c r="K88" s="147" t="str">
        <f t="shared" ref="K88:AG88" si="31" xml:space="preserve"> INDEX($F84:$F86, K87)</f>
        <v>Pre-fcst</v>
      </c>
      <c r="L88" s="147" t="str">
        <f t="shared" si="31"/>
        <v>Forecast</v>
      </c>
      <c r="M88" s="147" t="str">
        <f t="shared" si="31"/>
        <v>Forecast</v>
      </c>
      <c r="N88" s="147" t="str">
        <f t="shared" si="31"/>
        <v>Forecast</v>
      </c>
      <c r="O88" s="147" t="str">
        <f t="shared" si="31"/>
        <v>Forecast</v>
      </c>
      <c r="P88" s="147" t="str">
        <f t="shared" si="31"/>
        <v>Forecast</v>
      </c>
      <c r="Q88" s="147" t="str">
        <f t="shared" si="31"/>
        <v>Forecast</v>
      </c>
      <c r="R88" s="147" t="str">
        <f t="shared" si="31"/>
        <v>Forecast</v>
      </c>
      <c r="S88" s="147" t="str">
        <f t="shared" si="31"/>
        <v>Forecast</v>
      </c>
      <c r="T88" s="147" t="str">
        <f t="shared" si="31"/>
        <v>Forecast</v>
      </c>
      <c r="U88" s="147" t="str">
        <f t="shared" si="31"/>
        <v>Forecast</v>
      </c>
      <c r="V88" s="147" t="str">
        <f t="shared" si="31"/>
        <v>Forecast</v>
      </c>
      <c r="W88" s="147" t="str">
        <f t="shared" si="31"/>
        <v>Forecast</v>
      </c>
      <c r="X88" s="147" t="str">
        <f t="shared" si="31"/>
        <v>Forecast</v>
      </c>
      <c r="Y88" s="147" t="str">
        <f t="shared" si="31"/>
        <v>Forecast</v>
      </c>
      <c r="Z88" s="147" t="str">
        <f t="shared" si="31"/>
        <v>Forecast</v>
      </c>
      <c r="AA88" s="147" t="str">
        <f t="shared" si="31"/>
        <v>Forecast</v>
      </c>
      <c r="AB88" s="147" t="str">
        <f t="shared" si="31"/>
        <v>Forecast</v>
      </c>
      <c r="AC88" s="147" t="str">
        <f t="shared" si="31"/>
        <v>Forecast</v>
      </c>
      <c r="AD88" s="147" t="str">
        <f t="shared" si="31"/>
        <v>Forecast</v>
      </c>
      <c r="AE88" s="147" t="str">
        <f t="shared" si="31"/>
        <v>Forecast</v>
      </c>
      <c r="AF88" s="147" t="str">
        <f t="shared" si="31"/>
        <v>Post-fcst</v>
      </c>
      <c r="AG88" s="147" t="str">
        <f t="shared" si="31"/>
        <v>Post-fcst</v>
      </c>
    </row>
    <row r="89" spans="1:33" s="100" customFormat="1" x14ac:dyDescent="0.25">
      <c r="A89" s="27"/>
      <c r="B89" s="27"/>
      <c r="C89" s="38"/>
      <c r="D89" s="115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1" spans="1:33" x14ac:dyDescent="0.25">
      <c r="A91" s="27" t="s">
        <v>44</v>
      </c>
    </row>
    <row r="93" spans="1:33" s="62" customFormat="1" x14ac:dyDescent="0.25">
      <c r="A93" s="123"/>
      <c r="B93" s="123"/>
      <c r="C93" s="59"/>
      <c r="E93" s="57" t="str">
        <f xml:space="preserve"> E$10</f>
        <v>Model column total</v>
      </c>
      <c r="F93" s="57">
        <f xml:space="preserve"> F$10</f>
        <v>24</v>
      </c>
      <c r="G93" s="57" t="str">
        <f xml:space="preserve"> G$10</f>
        <v>columns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s="62" customFormat="1" x14ac:dyDescent="0.25">
      <c r="A94" s="123"/>
      <c r="B94" s="123"/>
      <c r="C94" s="59"/>
      <c r="E94" s="57" t="str">
        <f xml:space="preserve"> E$42</f>
        <v>Pre-forecast period total</v>
      </c>
      <c r="F94" s="57">
        <f xml:space="preserve"> F$42</f>
        <v>2</v>
      </c>
      <c r="G94" s="57" t="str">
        <f xml:space="preserve"> G$42</f>
        <v>columns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s="62" customFormat="1" x14ac:dyDescent="0.25">
      <c r="A95" s="123"/>
      <c r="B95" s="123"/>
      <c r="C95" s="59"/>
      <c r="E95" s="57" t="str">
        <f xml:space="preserve"> E$61</f>
        <v>Forecast period total</v>
      </c>
      <c r="F95" s="57">
        <f xml:space="preserve"> F$61</f>
        <v>20</v>
      </c>
      <c r="G95" s="57" t="str">
        <f xml:space="preserve"> G$61</f>
        <v>columns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s="62" customFormat="1" x14ac:dyDescent="0.25">
      <c r="A96" s="123"/>
      <c r="B96" s="123"/>
      <c r="C96" s="59"/>
      <c r="E96" s="57" t="str">
        <f xml:space="preserve"> E$75</f>
        <v>Post forecast period total</v>
      </c>
      <c r="F96" s="57">
        <f xml:space="preserve"> F$75</f>
        <v>2</v>
      </c>
      <c r="G96" s="57" t="str">
        <f xml:space="preserve"> G$75</f>
        <v>columns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s="62" customFormat="1" x14ac:dyDescent="0.25">
      <c r="A97" s="123"/>
      <c r="B97" s="123"/>
      <c r="C97" s="59"/>
      <c r="E97" s="57" t="s">
        <v>36</v>
      </c>
      <c r="F97" s="201">
        <f xml:space="preserve"> IF(F93 - SUM(F94:F96) &lt;&gt; 0, 1, 0)</f>
        <v>0</v>
      </c>
      <c r="G97" s="57" t="s">
        <v>33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</sheetData>
  <phoneticPr fontId="2" type="noConversion"/>
  <conditionalFormatting sqref="F97">
    <cfRule type="cellIs" dxfId="25" priority="47" stopIfTrue="1" operator="notEqual">
      <formula>0</formula>
    </cfRule>
    <cfRule type="cellIs" dxfId="24" priority="48" stopIfTrue="1" operator="equal">
      <formula>""</formula>
    </cfRule>
  </conditionalFormatting>
  <conditionalFormatting sqref="J3:AG3">
    <cfRule type="cellIs" dxfId="23" priority="23" stopIfTrue="1" operator="equal">
      <formula>"Pre-fcst"</formula>
    </cfRule>
    <cfRule type="cellIs" dxfId="22" priority="24" stopIfTrue="1" operator="equal">
      <formula>"Forecast"</formula>
    </cfRule>
  </conditionalFormatting>
  <conditionalFormatting sqref="F4">
    <cfRule type="cellIs" dxfId="21" priority="3" stopIfTrue="1" operator="notEqual">
      <formula>0</formula>
    </cfRule>
    <cfRule type="cellIs" dxfId="20" priority="4" stopIfTrue="1" operator="equal">
      <formula>""</formula>
    </cfRule>
  </conditionalFormatting>
  <conditionalFormatting sqref="F2">
    <cfRule type="cellIs" dxfId="19" priority="5" stopIfTrue="1" operator="notEqual">
      <formula>0</formula>
    </cfRule>
    <cfRule type="cellIs" dxfId="18" priority="6" stopIfTrue="1" operator="equal">
      <formula>""</formula>
    </cfRule>
  </conditionalFormatting>
  <conditionalFormatting sqref="F3">
    <cfRule type="cellIs" dxfId="17" priority="1" stopIfTrue="1" operator="notEqual">
      <formula>0</formula>
    </cfRule>
    <cfRule type="cellIs" dxfId="16" priority="2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  <rowBreaks count="1" manualBreakCount="1">
    <brk id="66" max="16383" man="1"/>
  </rowBreaks>
  <customProperties>
    <customPr name="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1"/>
    <outlinePr summaryBelow="0" summaryRight="0"/>
  </sheetPr>
  <dimension ref="A1:AG26"/>
  <sheetViews>
    <sheetView defaultGridColor="0" colorId="22" zoomScale="80" zoomScaleNormal="80" workbookViewId="0">
      <pane ySplit="5" topLeftCell="A6" activePane="bottomLeft" state="frozen"/>
      <selection pane="bottomLeft" activeCell="A6" sqref="A6"/>
    </sheetView>
  </sheetViews>
  <sheetFormatPr defaultColWidth="0" defaultRowHeight="13.2" x14ac:dyDescent="0.25"/>
  <cols>
    <col min="1" max="1" width="1.33203125" style="183" customWidth="1"/>
    <col min="2" max="2" width="1.33203125" style="179" customWidth="1"/>
    <col min="3" max="3" width="1.33203125" style="180" customWidth="1"/>
    <col min="4" max="4" width="1.33203125" style="181" customWidth="1"/>
    <col min="5" max="5" width="40.6640625" style="182" customWidth="1"/>
    <col min="6" max="6" width="12.6640625" style="182" customWidth="1"/>
    <col min="7" max="8" width="11.6640625" style="182" customWidth="1"/>
    <col min="9" max="9" width="2.6640625" style="182" customWidth="1"/>
    <col min="10" max="33" width="11.6640625" style="182" hidden="1" customWidth="1"/>
    <col min="34" max="16384" width="11.6640625" style="182" hidden="1"/>
  </cols>
  <sheetData>
    <row r="1" spans="1:33" ht="24.6" x14ac:dyDescent="0.25">
      <c r="A1" s="178" t="str">
        <f ca="1" xml:space="preserve"> RIGHT(CELL("filename", A1), LEN(CELL("filename", A1)) - SEARCH("]", CELL("filename", A1)))</f>
        <v>Check</v>
      </c>
    </row>
    <row r="2" spans="1:33" s="42" customFormat="1" x14ac:dyDescent="0.25">
      <c r="B2" s="43"/>
      <c r="C2" s="85"/>
      <c r="D2" s="86"/>
      <c r="F2" s="187">
        <f xml:space="preserve"> Check!$F$9</f>
        <v>0</v>
      </c>
      <c r="G2" s="66" t="s">
        <v>40</v>
      </c>
    </row>
    <row r="3" spans="1:33" x14ac:dyDescent="0.25">
      <c r="F3" s="188"/>
      <c r="G3" s="184" t="s">
        <v>42</v>
      </c>
    </row>
    <row r="4" spans="1:33" x14ac:dyDescent="0.25">
      <c r="F4" s="188">
        <f xml:space="preserve"> Check!$F$20</f>
        <v>0</v>
      </c>
      <c r="G4" s="184" t="s">
        <v>41</v>
      </c>
    </row>
    <row r="5" spans="1:33" x14ac:dyDescent="0.25">
      <c r="F5" s="83" t="s">
        <v>32</v>
      </c>
      <c r="G5" s="84" t="s">
        <v>30</v>
      </c>
      <c r="H5" s="183"/>
    </row>
    <row r="7" spans="1:33" x14ac:dyDescent="0.25">
      <c r="A7" s="183" t="s">
        <v>62</v>
      </c>
    </row>
    <row r="9" spans="1:33" x14ac:dyDescent="0.25">
      <c r="E9" s="182" t="s">
        <v>63</v>
      </c>
      <c r="F9" s="187">
        <f xml:space="preserve"> SUM(F11:F15)</f>
        <v>0</v>
      </c>
      <c r="G9" s="182" t="s">
        <v>33</v>
      </c>
    </row>
    <row r="11" spans="1:33" s="185" customFormat="1" x14ac:dyDescent="0.25">
      <c r="A11" s="202"/>
      <c r="B11" s="202"/>
      <c r="C11" s="203"/>
      <c r="D11" s="204"/>
      <c r="E11" s="199" t="s">
        <v>64</v>
      </c>
      <c r="F11" s="199" t="s">
        <v>65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</row>
    <row r="13" spans="1:33" x14ac:dyDescent="0.25">
      <c r="E13" s="186" t="str">
        <f xml:space="preserve"> Time!E$97</f>
        <v>Modelling period check</v>
      </c>
      <c r="F13" s="187">
        <f xml:space="preserve"> Time!F$97</f>
        <v>0</v>
      </c>
      <c r="G13" s="186" t="str">
        <f xml:space="preserve"> Time!G$97</f>
        <v>check</v>
      </c>
    </row>
    <row r="15" spans="1:33" s="185" customFormat="1" x14ac:dyDescent="0.25">
      <c r="A15" s="202"/>
      <c r="B15" s="202"/>
      <c r="C15" s="203"/>
      <c r="D15" s="204"/>
      <c r="E15" s="199" t="s">
        <v>64</v>
      </c>
      <c r="F15" s="199" t="s">
        <v>66</v>
      </c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</row>
    <row r="18" spans="1:33" x14ac:dyDescent="0.25">
      <c r="A18" s="183" t="s">
        <v>67</v>
      </c>
    </row>
    <row r="20" spans="1:33" x14ac:dyDescent="0.25">
      <c r="E20" s="182" t="s">
        <v>68</v>
      </c>
      <c r="F20" s="206">
        <f xml:space="preserve"> SUM(F22:F26)</f>
        <v>0</v>
      </c>
      <c r="G20" s="182" t="s">
        <v>69</v>
      </c>
    </row>
    <row r="22" spans="1:33" s="185" customFormat="1" x14ac:dyDescent="0.25">
      <c r="A22" s="202"/>
      <c r="B22" s="202"/>
      <c r="C22" s="203"/>
      <c r="D22" s="204"/>
      <c r="E22" s="199" t="s">
        <v>64</v>
      </c>
      <c r="F22" s="199" t="s">
        <v>65</v>
      </c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</row>
    <row r="24" spans="1:33" x14ac:dyDescent="0.25">
      <c r="F24" s="206"/>
    </row>
    <row r="26" spans="1:33" s="185" customFormat="1" x14ac:dyDescent="0.25">
      <c r="A26" s="202"/>
      <c r="B26" s="202"/>
      <c r="C26" s="203"/>
      <c r="D26" s="204"/>
      <c r="E26" s="199" t="s">
        <v>64</v>
      </c>
      <c r="F26" s="199" t="s">
        <v>66</v>
      </c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</row>
  </sheetData>
  <conditionalFormatting sqref="F9 F13">
    <cfRule type="cellIs" dxfId="15" priority="7" stopIfTrue="1" operator="notEqual">
      <formula>0</formula>
    </cfRule>
    <cfRule type="cellIs" dxfId="14" priority="8" stopIfTrue="1" operator="equal">
      <formula>""</formula>
    </cfRule>
  </conditionalFormatting>
  <conditionalFormatting sqref="F20 F24">
    <cfRule type="cellIs" dxfId="13" priority="9" stopIfTrue="1" operator="notEqual">
      <formula>0</formula>
    </cfRule>
    <cfRule type="cellIs" dxfId="12" priority="10" stopIfTrue="1" operator="equal">
      <formula>""</formula>
    </cfRule>
  </conditionalFormatting>
  <conditionalFormatting sqref="F4">
    <cfRule type="cellIs" dxfId="11" priority="3" stopIfTrue="1" operator="notEqual">
      <formula>0</formula>
    </cfRule>
    <cfRule type="cellIs" dxfId="10" priority="4" stopIfTrue="1" operator="equal">
      <formula>""</formula>
    </cfRule>
  </conditionalFormatting>
  <conditionalFormatting sqref="F2">
    <cfRule type="cellIs" dxfId="9" priority="5" stopIfTrue="1" operator="notEqual">
      <formula>0</formula>
    </cfRule>
    <cfRule type="cellIs" dxfId="8" priority="6" stopIfTrue="1" operator="equal">
      <formula>""</formula>
    </cfRule>
  </conditionalFormatting>
  <conditionalFormatting sqref="F3">
    <cfRule type="cellIs" dxfId="7" priority="1" stopIfTrue="1" operator="notEqual">
      <formula>0</formula>
    </cfRule>
    <cfRule type="cellIs" dxfId="6" priority="2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13"/>
    <outlinePr summaryBelow="0" summaryRight="0"/>
  </sheetPr>
  <dimension ref="A1:CA21"/>
  <sheetViews>
    <sheetView tabSelected="1" defaultGridColor="0" colorId="22" zoomScale="80" zoomScaleNormal="80" workbookViewId="0">
      <pane xSplit="9" ySplit="5" topLeftCell="J6" activePane="bottomRight" state="frozen"/>
      <selection activeCell="I6" sqref="I6"/>
      <selection pane="topRight" activeCell="I6" sqref="I6"/>
      <selection pane="bottomLeft" activeCell="I6" sqref="I6"/>
      <selection pane="bottomRight" activeCell="J6" sqref="J6"/>
    </sheetView>
  </sheetViews>
  <sheetFormatPr defaultColWidth="0" defaultRowHeight="13.2" x14ac:dyDescent="0.25"/>
  <cols>
    <col min="1" max="1" width="1.33203125" style="7" customWidth="1"/>
    <col min="2" max="2" width="1.33203125" style="1" customWidth="1"/>
    <col min="3" max="3" width="1.33203125" style="32" customWidth="1"/>
    <col min="4" max="4" width="1.33203125" style="2" customWidth="1"/>
    <col min="5" max="5" width="40.6640625" style="3" customWidth="1"/>
    <col min="6" max="6" width="12.6640625" style="3" customWidth="1"/>
    <col min="7" max="8" width="11.6640625" style="3" customWidth="1"/>
    <col min="9" max="9" width="2.6640625" style="3" customWidth="1"/>
    <col min="10" max="33" width="11.6640625" style="3" customWidth="1"/>
    <col min="34" max="79" width="0" style="12" hidden="1" customWidth="1"/>
    <col min="80" max="16384" width="11.6640625" style="12" hidden="1"/>
  </cols>
  <sheetData>
    <row r="1" spans="1:33" s="69" customFormat="1" ht="24.6" x14ac:dyDescent="0.25">
      <c r="A1" s="44" t="str">
        <f ca="1" xml:space="preserve"> RIGHT(CELL("filename", A1), LEN(CELL("filename", A1)) - SEARCH("]", CELL("filename", A1)))</f>
        <v>Temp</v>
      </c>
      <c r="B1" s="1"/>
      <c r="C1" s="32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01" customFormat="1" x14ac:dyDescent="0.25">
      <c r="A2" s="42"/>
      <c r="B2" s="43"/>
      <c r="C2" s="85"/>
      <c r="D2" s="86"/>
      <c r="E2" s="65" t="str">
        <f xml:space="preserve"> Time!E$18</f>
        <v>Model period ending</v>
      </c>
      <c r="F2" s="187">
        <f xml:space="preserve"> Check!$F$9</f>
        <v>0</v>
      </c>
      <c r="G2" s="66" t="s">
        <v>40</v>
      </c>
      <c r="H2" s="45"/>
      <c r="I2" s="45"/>
      <c r="J2" s="45">
        <f xml:space="preserve"> Time!J$18</f>
        <v>41182</v>
      </c>
      <c r="K2" s="45">
        <f xml:space="preserve"> Time!K$18</f>
        <v>41364</v>
      </c>
      <c r="L2" s="45">
        <f xml:space="preserve"> Time!L$18</f>
        <v>41547</v>
      </c>
      <c r="M2" s="45">
        <f xml:space="preserve"> Time!M$18</f>
        <v>41729</v>
      </c>
      <c r="N2" s="45">
        <f xml:space="preserve"> Time!N$18</f>
        <v>41912</v>
      </c>
      <c r="O2" s="45">
        <f xml:space="preserve"> Time!O$18</f>
        <v>42094</v>
      </c>
      <c r="P2" s="45">
        <f xml:space="preserve"> Time!P$18</f>
        <v>42277</v>
      </c>
      <c r="Q2" s="45">
        <f xml:space="preserve"> Time!Q$18</f>
        <v>42460</v>
      </c>
      <c r="R2" s="45">
        <f xml:space="preserve"> Time!R$18</f>
        <v>42643</v>
      </c>
      <c r="S2" s="45">
        <f xml:space="preserve"> Time!S$18</f>
        <v>42825</v>
      </c>
      <c r="T2" s="45">
        <f xml:space="preserve"> Time!T$18</f>
        <v>43008</v>
      </c>
      <c r="U2" s="45">
        <f xml:space="preserve"> Time!U$18</f>
        <v>43190</v>
      </c>
      <c r="V2" s="45">
        <f xml:space="preserve"> Time!V$18</f>
        <v>43373</v>
      </c>
      <c r="W2" s="45">
        <f xml:space="preserve"> Time!W$18</f>
        <v>43555</v>
      </c>
      <c r="X2" s="45">
        <f xml:space="preserve"> Time!X$18</f>
        <v>43738</v>
      </c>
      <c r="Y2" s="45">
        <f xml:space="preserve"> Time!Y$18</f>
        <v>43921</v>
      </c>
      <c r="Z2" s="45">
        <f xml:space="preserve"> Time!Z$18</f>
        <v>44104</v>
      </c>
      <c r="AA2" s="45">
        <f xml:space="preserve"> Time!AA$18</f>
        <v>44286</v>
      </c>
      <c r="AB2" s="45">
        <f xml:space="preserve"> Time!AB$18</f>
        <v>44469</v>
      </c>
      <c r="AC2" s="45">
        <f xml:space="preserve"> Time!AC$18</f>
        <v>44651</v>
      </c>
      <c r="AD2" s="45">
        <f xml:space="preserve"> Time!AD$18</f>
        <v>44834</v>
      </c>
      <c r="AE2" s="45">
        <f xml:space="preserve"> Time!AE$18</f>
        <v>45016</v>
      </c>
      <c r="AF2" s="45">
        <f xml:space="preserve"> Time!AF$18</f>
        <v>45199</v>
      </c>
      <c r="AG2" s="45">
        <f xml:space="preserve"> Time!AG$18</f>
        <v>45382</v>
      </c>
    </row>
    <row r="3" spans="1:33" s="30" customFormat="1" x14ac:dyDescent="0.25">
      <c r="A3" s="27"/>
      <c r="B3" s="27"/>
      <c r="C3" s="38"/>
      <c r="D3" s="115"/>
      <c r="E3" s="29" t="str">
        <f xml:space="preserve"> Time!E$88</f>
        <v>Timeline label</v>
      </c>
      <c r="F3" s="188"/>
      <c r="G3" s="184" t="s">
        <v>42</v>
      </c>
      <c r="H3" s="29"/>
      <c r="I3" s="29"/>
      <c r="J3" s="195" t="str">
        <f xml:space="preserve"> Time!J$88</f>
        <v>Pre-fcst</v>
      </c>
      <c r="K3" s="195" t="str">
        <f xml:space="preserve"> Time!K$88</f>
        <v>Pre-fcst</v>
      </c>
      <c r="L3" s="195" t="str">
        <f xml:space="preserve"> Time!L$88</f>
        <v>Forecast</v>
      </c>
      <c r="M3" s="195" t="str">
        <f xml:space="preserve"> Time!M$88</f>
        <v>Forecast</v>
      </c>
      <c r="N3" s="195" t="str">
        <f xml:space="preserve"> Time!N$88</f>
        <v>Forecast</v>
      </c>
      <c r="O3" s="195" t="str">
        <f xml:space="preserve"> Time!O$88</f>
        <v>Forecast</v>
      </c>
      <c r="P3" s="195" t="str">
        <f xml:space="preserve"> Time!P$88</f>
        <v>Forecast</v>
      </c>
      <c r="Q3" s="195" t="str">
        <f xml:space="preserve"> Time!Q$88</f>
        <v>Forecast</v>
      </c>
      <c r="R3" s="195" t="str">
        <f xml:space="preserve"> Time!R$88</f>
        <v>Forecast</v>
      </c>
      <c r="S3" s="195" t="str">
        <f xml:space="preserve"> Time!S$88</f>
        <v>Forecast</v>
      </c>
      <c r="T3" s="195" t="str">
        <f xml:space="preserve"> Time!T$88</f>
        <v>Forecast</v>
      </c>
      <c r="U3" s="195" t="str">
        <f xml:space="preserve"> Time!U$88</f>
        <v>Forecast</v>
      </c>
      <c r="V3" s="195" t="str">
        <f xml:space="preserve"> Time!V$88</f>
        <v>Forecast</v>
      </c>
      <c r="W3" s="195" t="str">
        <f xml:space="preserve"> Time!W$88</f>
        <v>Forecast</v>
      </c>
      <c r="X3" s="195" t="str">
        <f xml:space="preserve"> Time!X$88</f>
        <v>Forecast</v>
      </c>
      <c r="Y3" s="195" t="str">
        <f xml:space="preserve"> Time!Y$88</f>
        <v>Forecast</v>
      </c>
      <c r="Z3" s="195" t="str">
        <f xml:space="preserve"> Time!Z$88</f>
        <v>Forecast</v>
      </c>
      <c r="AA3" s="195" t="str">
        <f xml:space="preserve"> Time!AA$88</f>
        <v>Forecast</v>
      </c>
      <c r="AB3" s="195" t="str">
        <f xml:space="preserve"> Time!AB$88</f>
        <v>Forecast</v>
      </c>
      <c r="AC3" s="195" t="str">
        <f xml:space="preserve"> Time!AC$88</f>
        <v>Forecast</v>
      </c>
      <c r="AD3" s="195" t="str">
        <f xml:space="preserve"> Time!AD$88</f>
        <v>Forecast</v>
      </c>
      <c r="AE3" s="195" t="str">
        <f xml:space="preserve"> Time!AE$88</f>
        <v>Forecast</v>
      </c>
      <c r="AF3" s="195" t="str">
        <f xml:space="preserve"> Time!AF$88</f>
        <v>Post-fcst</v>
      </c>
      <c r="AG3" s="195" t="str">
        <f xml:space="preserve"> Time!AG$88</f>
        <v>Post-fcst</v>
      </c>
    </row>
    <row r="4" spans="1:33" x14ac:dyDescent="0.25">
      <c r="E4" s="3" t="str">
        <f xml:space="preserve"> Time!E$28</f>
        <v>Financial year ending</v>
      </c>
      <c r="F4" s="188">
        <f xml:space="preserve"> Check!$F$20</f>
        <v>0</v>
      </c>
      <c r="G4" s="184" t="s">
        <v>41</v>
      </c>
      <c r="J4" s="54">
        <f xml:space="preserve"> Time!J$28</f>
        <v>2013</v>
      </c>
      <c r="K4" s="54">
        <f xml:space="preserve"> Time!K$28</f>
        <v>2013</v>
      </c>
      <c r="L4" s="54">
        <f xml:space="preserve"> Time!L$28</f>
        <v>2014</v>
      </c>
      <c r="M4" s="54">
        <f xml:space="preserve"> Time!M$28</f>
        <v>2014</v>
      </c>
      <c r="N4" s="54">
        <f xml:space="preserve"> Time!N$28</f>
        <v>2015</v>
      </c>
      <c r="O4" s="54">
        <f xml:space="preserve"> Time!O$28</f>
        <v>2015</v>
      </c>
      <c r="P4" s="54">
        <f xml:space="preserve"> Time!P$28</f>
        <v>2016</v>
      </c>
      <c r="Q4" s="54">
        <f xml:space="preserve"> Time!Q$28</f>
        <v>2016</v>
      </c>
      <c r="R4" s="54">
        <f xml:space="preserve"> Time!R$28</f>
        <v>2017</v>
      </c>
      <c r="S4" s="54">
        <f xml:space="preserve"> Time!S$28</f>
        <v>2017</v>
      </c>
      <c r="T4" s="54">
        <f xml:space="preserve"> Time!T$28</f>
        <v>2018</v>
      </c>
      <c r="U4" s="54">
        <f xml:space="preserve"> Time!U$28</f>
        <v>2018</v>
      </c>
      <c r="V4" s="54">
        <f xml:space="preserve"> Time!V$28</f>
        <v>2019</v>
      </c>
      <c r="W4" s="54">
        <f xml:space="preserve"> Time!W$28</f>
        <v>2019</v>
      </c>
      <c r="X4" s="54">
        <f xml:space="preserve"> Time!X$28</f>
        <v>2020</v>
      </c>
      <c r="Y4" s="54">
        <f xml:space="preserve"> Time!Y$28</f>
        <v>2020</v>
      </c>
      <c r="Z4" s="54">
        <f xml:space="preserve"> Time!Z$28</f>
        <v>2021</v>
      </c>
      <c r="AA4" s="54">
        <f xml:space="preserve"> Time!AA$28</f>
        <v>2021</v>
      </c>
      <c r="AB4" s="54">
        <f xml:space="preserve"> Time!AB$28</f>
        <v>2022</v>
      </c>
      <c r="AC4" s="54">
        <f xml:space="preserve"> Time!AC$28</f>
        <v>2022</v>
      </c>
      <c r="AD4" s="54">
        <f xml:space="preserve"> Time!AD$28</f>
        <v>2023</v>
      </c>
      <c r="AE4" s="54">
        <f xml:space="preserve"> Time!AE$28</f>
        <v>2023</v>
      </c>
      <c r="AF4" s="54">
        <f xml:space="preserve"> Time!AF$28</f>
        <v>2024</v>
      </c>
      <c r="AG4" s="54">
        <f xml:space="preserve"> Time!AG$28</f>
        <v>2024</v>
      </c>
    </row>
    <row r="5" spans="1:33" x14ac:dyDescent="0.25">
      <c r="E5" s="3" t="str">
        <f xml:space="preserve"> Time!E$9</f>
        <v>Model column counter</v>
      </c>
      <c r="F5" s="83" t="s">
        <v>32</v>
      </c>
      <c r="G5" s="84" t="s">
        <v>30</v>
      </c>
      <c r="H5" s="83" t="s">
        <v>31</v>
      </c>
      <c r="J5" s="3">
        <f xml:space="preserve"> Time!J$9</f>
        <v>1</v>
      </c>
      <c r="K5" s="3">
        <f xml:space="preserve"> Time!K$9</f>
        <v>2</v>
      </c>
      <c r="L5" s="3">
        <f xml:space="preserve"> Time!L$9</f>
        <v>3</v>
      </c>
      <c r="M5" s="3">
        <f xml:space="preserve"> Time!M$9</f>
        <v>4</v>
      </c>
      <c r="N5" s="3">
        <f xml:space="preserve"> Time!N$9</f>
        <v>5</v>
      </c>
      <c r="O5" s="3">
        <f xml:space="preserve"> Time!O$9</f>
        <v>6</v>
      </c>
      <c r="P5" s="3">
        <f xml:space="preserve"> Time!P$9</f>
        <v>7</v>
      </c>
      <c r="Q5" s="3">
        <f xml:space="preserve"> Time!Q$9</f>
        <v>8</v>
      </c>
      <c r="R5" s="3">
        <f xml:space="preserve"> Time!R$9</f>
        <v>9</v>
      </c>
      <c r="S5" s="3">
        <f xml:space="preserve"> Time!S$9</f>
        <v>10</v>
      </c>
      <c r="T5" s="3">
        <f xml:space="preserve"> Time!T$9</f>
        <v>11</v>
      </c>
      <c r="U5" s="3">
        <f xml:space="preserve"> Time!U$9</f>
        <v>12</v>
      </c>
      <c r="V5" s="3">
        <f xml:space="preserve"> Time!V$9</f>
        <v>13</v>
      </c>
      <c r="W5" s="3">
        <f xml:space="preserve"> Time!W$9</f>
        <v>14</v>
      </c>
      <c r="X5" s="3">
        <f xml:space="preserve"> Time!X$9</f>
        <v>15</v>
      </c>
      <c r="Y5" s="3">
        <f xml:space="preserve"> Time!Y$9</f>
        <v>16</v>
      </c>
      <c r="Z5" s="3">
        <f xml:space="preserve"> Time!Z$9</f>
        <v>17</v>
      </c>
      <c r="AA5" s="3">
        <f xml:space="preserve"> Time!AA$9</f>
        <v>18</v>
      </c>
      <c r="AB5" s="3">
        <f xml:space="preserve"> Time!AB$9</f>
        <v>19</v>
      </c>
      <c r="AC5" s="3">
        <f xml:space="preserve"> Time!AC$9</f>
        <v>20</v>
      </c>
      <c r="AD5" s="3">
        <f xml:space="preserve"> Time!AD$9</f>
        <v>21</v>
      </c>
      <c r="AE5" s="3">
        <f xml:space="preserve"> Time!AE$9</f>
        <v>22</v>
      </c>
      <c r="AF5" s="3">
        <f xml:space="preserve"> Time!AF$9</f>
        <v>23</v>
      </c>
      <c r="AG5" s="3">
        <f xml:space="preserve"> Time!AG$9</f>
        <v>24</v>
      </c>
    </row>
    <row r="7" spans="1:33" x14ac:dyDescent="0.25">
      <c r="A7" s="7" t="s">
        <v>11</v>
      </c>
    </row>
    <row r="9" spans="1:33" x14ac:dyDescent="0.25">
      <c r="A9" s="76"/>
      <c r="B9" s="76"/>
      <c r="C9" s="77"/>
      <c r="D9" s="78"/>
      <c r="E9" s="80" t="s">
        <v>12</v>
      </c>
      <c r="F9" s="80">
        <v>0</v>
      </c>
      <c r="G9" s="81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</row>
    <row r="10" spans="1:33" s="39" customFormat="1" x14ac:dyDescent="0.25">
      <c r="A10" s="18"/>
      <c r="B10" s="4"/>
      <c r="C10" s="19"/>
      <c r="D10" s="33"/>
      <c r="E10" s="10" t="str">
        <f xml:space="preserve"> Time!E$36</f>
        <v>Last pre-forecast period flag</v>
      </c>
      <c r="F10" s="10">
        <f xml:space="preserve"> Time!F$36</f>
        <v>0</v>
      </c>
      <c r="G10" s="10" t="str">
        <f xml:space="preserve"> Time!G$36</f>
        <v>flag</v>
      </c>
      <c r="H10" s="10">
        <f xml:space="preserve"> Time!H$36</f>
        <v>1</v>
      </c>
      <c r="I10" s="10">
        <f xml:space="preserve"> Time!I$36</f>
        <v>0</v>
      </c>
      <c r="J10" s="10">
        <f xml:space="preserve"> Time!J$36</f>
        <v>0</v>
      </c>
      <c r="K10" s="10">
        <f xml:space="preserve"> Time!K$36</f>
        <v>1</v>
      </c>
      <c r="L10" s="10">
        <f xml:space="preserve"> Time!L$36</f>
        <v>0</v>
      </c>
      <c r="M10" s="10">
        <f xml:space="preserve"> Time!M$36</f>
        <v>0</v>
      </c>
      <c r="N10" s="10">
        <f xml:space="preserve"> Time!N$36</f>
        <v>0</v>
      </c>
      <c r="O10" s="10">
        <f xml:space="preserve"> Time!O$36</f>
        <v>0</v>
      </c>
      <c r="P10" s="10">
        <f xml:space="preserve"> Time!P$36</f>
        <v>0</v>
      </c>
      <c r="Q10" s="10">
        <f xml:space="preserve"> Time!Q$36</f>
        <v>0</v>
      </c>
      <c r="R10" s="10">
        <f xml:space="preserve"> Time!R$36</f>
        <v>0</v>
      </c>
      <c r="S10" s="10">
        <f xml:space="preserve"> Time!S$36</f>
        <v>0</v>
      </c>
      <c r="T10" s="10">
        <f xml:space="preserve"> Time!T$36</f>
        <v>0</v>
      </c>
      <c r="U10" s="10">
        <f xml:space="preserve"> Time!U$36</f>
        <v>0</v>
      </c>
      <c r="V10" s="10">
        <f xml:space="preserve"> Time!V$36</f>
        <v>0</v>
      </c>
      <c r="W10" s="10">
        <f xml:space="preserve"> Time!W$36</f>
        <v>0</v>
      </c>
      <c r="X10" s="10">
        <f xml:space="preserve"> Time!X$36</f>
        <v>0</v>
      </c>
      <c r="Y10" s="10">
        <f xml:space="preserve"> Time!Y$36</f>
        <v>0</v>
      </c>
      <c r="Z10" s="10">
        <f xml:space="preserve"> Time!Z$36</f>
        <v>0</v>
      </c>
      <c r="AA10" s="10">
        <f xml:space="preserve"> Time!AA$36</f>
        <v>0</v>
      </c>
      <c r="AB10" s="10">
        <f xml:space="preserve"> Time!AB$36</f>
        <v>0</v>
      </c>
      <c r="AC10" s="10">
        <f xml:space="preserve"> Time!AC$36</f>
        <v>0</v>
      </c>
      <c r="AD10" s="10">
        <f xml:space="preserve"> Time!AD$36</f>
        <v>0</v>
      </c>
      <c r="AE10" s="10">
        <f xml:space="preserve"> Time!AE$36</f>
        <v>0</v>
      </c>
      <c r="AF10" s="10">
        <f xml:space="preserve"> Time!AF$36</f>
        <v>0</v>
      </c>
      <c r="AG10" s="10">
        <f xml:space="preserve"> Time!AG$36</f>
        <v>0</v>
      </c>
    </row>
    <row r="11" spans="1:33" x14ac:dyDescent="0.25">
      <c r="A11" s="4"/>
      <c r="B11" s="4"/>
      <c r="C11" s="31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4"/>
      <c r="B12" s="4"/>
      <c r="C12" s="31"/>
      <c r="D12" s="5"/>
      <c r="E12" s="35" t="s">
        <v>13</v>
      </c>
      <c r="F12" s="6"/>
      <c r="G12" s="12"/>
      <c r="H12" s="6"/>
      <c r="I12" s="6"/>
      <c r="J12" s="6">
        <f t="shared" ref="J12:AG12" si="0" xml:space="preserve"> I15</f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6">
        <f t="shared" si="0"/>
        <v>0</v>
      </c>
      <c r="Z12" s="6">
        <f t="shared" si="0"/>
        <v>0</v>
      </c>
      <c r="AA12" s="6">
        <f t="shared" si="0"/>
        <v>0</v>
      </c>
      <c r="AB12" s="6">
        <f t="shared" si="0"/>
        <v>0</v>
      </c>
      <c r="AC12" s="6">
        <f t="shared" si="0"/>
        <v>0</v>
      </c>
      <c r="AD12" s="6">
        <f t="shared" si="0"/>
        <v>0</v>
      </c>
      <c r="AE12" s="6">
        <f t="shared" si="0"/>
        <v>0</v>
      </c>
      <c r="AF12" s="6">
        <f t="shared" si="0"/>
        <v>0</v>
      </c>
      <c r="AG12" s="6">
        <f t="shared" si="0"/>
        <v>0</v>
      </c>
    </row>
    <row r="13" spans="1:33" x14ac:dyDescent="0.25">
      <c r="A13" s="26"/>
      <c r="B13" s="26"/>
      <c r="C13" s="36"/>
      <c r="D13" s="37" t="s">
        <v>28</v>
      </c>
      <c r="E13" s="35" t="s"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x14ac:dyDescent="0.25">
      <c r="A14" s="26"/>
      <c r="B14" s="26"/>
      <c r="C14" s="36"/>
      <c r="D14" s="37" t="s">
        <v>29</v>
      </c>
      <c r="E14" s="35" t="s">
        <v>14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x14ac:dyDescent="0.25">
      <c r="A15" s="71"/>
      <c r="B15" s="71"/>
      <c r="C15" s="72"/>
      <c r="D15" s="73"/>
      <c r="E15" s="82" t="s">
        <v>15</v>
      </c>
      <c r="F15" s="75"/>
      <c r="G15" s="74"/>
      <c r="H15" s="75"/>
      <c r="I15" s="207"/>
      <c r="J15" s="75">
        <f t="shared" ref="J15:AG15" si="1" xml:space="preserve"> IF(J10 = 1, $F9, J12 + J13 - J14)</f>
        <v>0</v>
      </c>
      <c r="K15" s="75">
        <f t="shared" si="1"/>
        <v>0</v>
      </c>
      <c r="L15" s="75">
        <f t="shared" si="1"/>
        <v>0</v>
      </c>
      <c r="M15" s="75">
        <f t="shared" si="1"/>
        <v>0</v>
      </c>
      <c r="N15" s="75">
        <f t="shared" si="1"/>
        <v>0</v>
      </c>
      <c r="O15" s="75">
        <f t="shared" si="1"/>
        <v>0</v>
      </c>
      <c r="P15" s="75">
        <f t="shared" si="1"/>
        <v>0</v>
      </c>
      <c r="Q15" s="75">
        <f t="shared" si="1"/>
        <v>0</v>
      </c>
      <c r="R15" s="75">
        <f t="shared" si="1"/>
        <v>0</v>
      </c>
      <c r="S15" s="75">
        <f t="shared" si="1"/>
        <v>0</v>
      </c>
      <c r="T15" s="75">
        <f t="shared" si="1"/>
        <v>0</v>
      </c>
      <c r="U15" s="75">
        <f t="shared" si="1"/>
        <v>0</v>
      </c>
      <c r="V15" s="75">
        <f t="shared" si="1"/>
        <v>0</v>
      </c>
      <c r="W15" s="75">
        <f t="shared" si="1"/>
        <v>0</v>
      </c>
      <c r="X15" s="75">
        <f t="shared" si="1"/>
        <v>0</v>
      </c>
      <c r="Y15" s="75">
        <f t="shared" si="1"/>
        <v>0</v>
      </c>
      <c r="Z15" s="75">
        <f t="shared" si="1"/>
        <v>0</v>
      </c>
      <c r="AA15" s="75">
        <f t="shared" si="1"/>
        <v>0</v>
      </c>
      <c r="AB15" s="75">
        <f t="shared" si="1"/>
        <v>0</v>
      </c>
      <c r="AC15" s="75">
        <f t="shared" si="1"/>
        <v>0</v>
      </c>
      <c r="AD15" s="75">
        <f t="shared" si="1"/>
        <v>0</v>
      </c>
      <c r="AE15" s="75">
        <f t="shared" si="1"/>
        <v>0</v>
      </c>
      <c r="AF15" s="75">
        <f t="shared" si="1"/>
        <v>0</v>
      </c>
      <c r="AG15" s="75">
        <f t="shared" si="1"/>
        <v>0</v>
      </c>
    </row>
    <row r="16" spans="1:33" x14ac:dyDescent="0.25">
      <c r="A16" s="4"/>
      <c r="B16" s="27"/>
      <c r="C16" s="38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8" spans="1:33" x14ac:dyDescent="0.25">
      <c r="A18" s="7" t="s">
        <v>16</v>
      </c>
    </row>
    <row r="20" spans="1:33" x14ac:dyDescent="0.25">
      <c r="B20" s="7"/>
      <c r="C20" s="40"/>
      <c r="E20" s="28" t="s">
        <v>17</v>
      </c>
      <c r="F20" s="7"/>
      <c r="G20" s="3" t="s">
        <v>18</v>
      </c>
      <c r="H20" s="3">
        <f xml:space="preserve"> SUM(J20:AG20)</f>
        <v>2400</v>
      </c>
      <c r="J20" s="208">
        <v>100</v>
      </c>
      <c r="K20" s="208">
        <v>100</v>
      </c>
      <c r="L20" s="208">
        <v>100</v>
      </c>
      <c r="M20" s="208">
        <v>100</v>
      </c>
      <c r="N20" s="208">
        <v>100</v>
      </c>
      <c r="O20" s="208">
        <v>100</v>
      </c>
      <c r="P20" s="208">
        <v>100</v>
      </c>
      <c r="Q20" s="208">
        <v>100</v>
      </c>
      <c r="R20" s="208">
        <v>100</v>
      </c>
      <c r="S20" s="208">
        <v>100</v>
      </c>
      <c r="T20" s="208">
        <v>100</v>
      </c>
      <c r="U20" s="208">
        <v>100</v>
      </c>
      <c r="V20" s="208">
        <v>100</v>
      </c>
      <c r="W20" s="208">
        <v>100</v>
      </c>
      <c r="X20" s="208">
        <v>100</v>
      </c>
      <c r="Y20" s="208">
        <v>100</v>
      </c>
      <c r="Z20" s="208">
        <v>100</v>
      </c>
      <c r="AA20" s="208">
        <v>100</v>
      </c>
      <c r="AB20" s="208">
        <v>100</v>
      </c>
      <c r="AC20" s="208">
        <v>100</v>
      </c>
      <c r="AD20" s="208">
        <v>100</v>
      </c>
      <c r="AE20" s="208">
        <v>100</v>
      </c>
      <c r="AF20" s="208">
        <v>100</v>
      </c>
      <c r="AG20" s="208">
        <v>100</v>
      </c>
    </row>
    <row r="21" spans="1:33" s="88" customFormat="1" x14ac:dyDescent="0.25">
      <c r="A21" s="21"/>
      <c r="B21" s="7"/>
      <c r="C21" s="22"/>
      <c r="D21" s="23"/>
      <c r="E21" s="24" t="str">
        <f xml:space="preserve"> LEFT(E20, LEN(E20) - 4)</f>
        <v>Sign switch line item</v>
      </c>
      <c r="F21" s="24"/>
      <c r="G21" s="24" t="str">
        <f xml:space="preserve"> G20</f>
        <v>units</v>
      </c>
      <c r="H21" s="24">
        <f xml:space="preserve"> SUM(J21:AG21)</f>
        <v>-2400</v>
      </c>
      <c r="I21" s="24"/>
      <c r="J21" s="24">
        <f t="shared" ref="J21:AG21" si="2" xml:space="preserve"> -1 * J20</f>
        <v>-100</v>
      </c>
      <c r="K21" s="24">
        <f t="shared" si="2"/>
        <v>-100</v>
      </c>
      <c r="L21" s="24">
        <f t="shared" si="2"/>
        <v>-100</v>
      </c>
      <c r="M21" s="24">
        <f t="shared" si="2"/>
        <v>-100</v>
      </c>
      <c r="N21" s="24">
        <f t="shared" si="2"/>
        <v>-100</v>
      </c>
      <c r="O21" s="24">
        <f t="shared" si="2"/>
        <v>-100</v>
      </c>
      <c r="P21" s="24">
        <f t="shared" si="2"/>
        <v>-100</v>
      </c>
      <c r="Q21" s="24">
        <f t="shared" si="2"/>
        <v>-100</v>
      </c>
      <c r="R21" s="24">
        <f t="shared" si="2"/>
        <v>-100</v>
      </c>
      <c r="S21" s="24">
        <f t="shared" si="2"/>
        <v>-100</v>
      </c>
      <c r="T21" s="24">
        <f t="shared" si="2"/>
        <v>-100</v>
      </c>
      <c r="U21" s="24">
        <f t="shared" si="2"/>
        <v>-100</v>
      </c>
      <c r="V21" s="24">
        <f t="shared" si="2"/>
        <v>-100</v>
      </c>
      <c r="W21" s="24">
        <f t="shared" si="2"/>
        <v>-100</v>
      </c>
      <c r="X21" s="24">
        <f t="shared" si="2"/>
        <v>-100</v>
      </c>
      <c r="Y21" s="24">
        <f t="shared" si="2"/>
        <v>-100</v>
      </c>
      <c r="Z21" s="24">
        <f t="shared" si="2"/>
        <v>-100</v>
      </c>
      <c r="AA21" s="24">
        <f t="shared" si="2"/>
        <v>-100</v>
      </c>
      <c r="AB21" s="24">
        <f t="shared" si="2"/>
        <v>-100</v>
      </c>
      <c r="AC21" s="24">
        <f t="shared" si="2"/>
        <v>-100</v>
      </c>
      <c r="AD21" s="24">
        <f t="shared" si="2"/>
        <v>-100</v>
      </c>
      <c r="AE21" s="24">
        <f t="shared" si="2"/>
        <v>-100</v>
      </c>
      <c r="AF21" s="24">
        <f t="shared" si="2"/>
        <v>-100</v>
      </c>
      <c r="AG21" s="24">
        <f t="shared" si="2"/>
        <v>-100</v>
      </c>
    </row>
  </sheetData>
  <phoneticPr fontId="2" type="noConversion"/>
  <conditionalFormatting sqref="J3:AG3">
    <cfRule type="cellIs" dxfId="5" priority="5" stopIfTrue="1" operator="equal">
      <formula>"Pre-fcst"</formula>
    </cfRule>
    <cfRule type="cellIs" dxfId="4" priority="6" stopIfTrue="1" operator="equal">
      <formula>"Forecast"</formula>
    </cfRule>
  </conditionalFormatting>
  <conditionalFormatting sqref="F3:F4">
    <cfRule type="cellIs" dxfId="3" priority="1" stopIfTrue="1" operator="notEqual">
      <formula>0</formula>
    </cfRule>
    <cfRule type="cellIs" dxfId="2" priority="2" stopIfTrue="1" operator="equal">
      <formula>""</formula>
    </cfRule>
  </conditionalFormatting>
  <conditionalFormatting sqref="F2">
    <cfRule type="cellIs" dxfId="1" priority="3" stopIfTrue="1" operator="notEqual">
      <formula>0</formula>
    </cfRule>
    <cfRule type="cellIs" dxfId="0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  <customProperties>
    <customPr name="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5F0EF22C802419FAFB628CEAB28A2" ma:contentTypeVersion="10" ma:contentTypeDescription="Create a new document." ma:contentTypeScope="" ma:versionID="681de016949e4869fc54fae754933484">
  <xsd:schema xmlns:xsd="http://www.w3.org/2001/XMLSchema" xmlns:xs="http://www.w3.org/2001/XMLSchema" xmlns:p="http://schemas.microsoft.com/office/2006/metadata/properties" xmlns:ns2="4e6fa437-de72-4981-b6f9-c8c543863662" xmlns:ns3="6b653a7a-c8e7-4e60-992f-53d6c66d2fd3" targetNamespace="http://schemas.microsoft.com/office/2006/metadata/properties" ma:root="true" ma:fieldsID="d3eeaf9e866ae362a0dce126321eb020" ns2:_="" ns3:_="">
    <xsd:import namespace="4e6fa437-de72-4981-b6f9-c8c543863662"/>
    <xsd:import namespace="6b653a7a-c8e7-4e60-992f-53d6c66d2f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fa437-de72-4981-b6f9-c8c5438636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53a7a-c8e7-4e60-992f-53d6c66d2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230E2A-D2FA-4610-A4CD-0F8C14443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fa437-de72-4981-b6f9-c8c543863662"/>
    <ds:schemaRef ds:uri="6b653a7a-c8e7-4e60-992f-53d6c66d2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7770C8-716F-4A52-9626-B27AD2EE6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244EE-37A9-45E2-92F3-AC6BA59EB944}">
  <ds:schemaRefs>
    <ds:schemaRef ds:uri="http://schemas.microsoft.com/office/2006/documentManagement/types"/>
    <ds:schemaRef ds:uri="6b653a7a-c8e7-4e60-992f-53d6c66d2fd3"/>
    <ds:schemaRef ds:uri="4e6fa437-de72-4981-b6f9-c8c543863662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InpC</vt:lpstr>
      <vt:lpstr>InpS</vt:lpstr>
      <vt:lpstr>Time</vt:lpstr>
      <vt:lpstr>Check</vt:lpstr>
      <vt:lpstr>Temp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F1F9</dc:creator>
  <cp:lastModifiedBy>F1F9</cp:lastModifiedBy>
  <cp:lastPrinted>2014-08-14T12:11:47Z</cp:lastPrinted>
  <dcterms:created xsi:type="dcterms:W3CDTF">2004-05-12T17:06:52Z</dcterms:created>
  <dcterms:modified xsi:type="dcterms:W3CDTF">2018-09-21T06:58:09Z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0x0101000C85F0EF22C802419FAFB628CEAB28A2</vt:lpwstr>
  </property>
</Properties>
</file>